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EstaPastaDeTrabalho"/>
  <mc:AlternateContent xmlns:mc="http://schemas.openxmlformats.org/markup-compatibility/2006">
    <mc:Choice Requires="x15">
      <x15ac:absPath xmlns:x15ac="http://schemas.microsoft.com/office/spreadsheetml/2010/11/ac" url="C:\Users\karla.alfradique\Downloads\"/>
    </mc:Choice>
  </mc:AlternateContent>
  <xr:revisionPtr revIDLastSave="0" documentId="8_{2214CC03-4E50-494F-A3DF-8FF201EB3E38}" xr6:coauthVersionLast="47" xr6:coauthVersionMax="47" xr10:uidLastSave="{00000000-0000-0000-0000-000000000000}"/>
  <bookViews>
    <workbookView xWindow="20370" yWindow="10005" windowWidth="24240" windowHeight="13020" tabRatio="849" xr2:uid="{00000000-000D-0000-FFFF-FFFF00000000}"/>
  </bookViews>
  <sheets>
    <sheet name="Orientações" sheetId="1" r:id="rId1"/>
    <sheet name="1. Informações Básicas" sheetId="3" r:id="rId2"/>
    <sheet name="2. População" sheetId="4" r:id="rId3"/>
    <sheet name="3. Avaliação Atuarial" sheetId="5" r:id="rId4"/>
    <sheet name="4. Tratam. Resultado + Fundos" sheetId="14" r:id="rId5"/>
    <sheet name="5. Reserva de Migração" sheetId="15" r:id="rId6"/>
    <sheet name="6. Demandas Judiciais Passivas" sheetId="10" r:id="rId7"/>
    <sheet name="Versões" sheetId="13" state="hidden" r:id="rId8"/>
  </sheets>
  <calcPr calcId="191028"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5" l="1"/>
  <c r="E9" i="5"/>
  <c r="G9" i="15" l="1"/>
  <c r="E9" i="15"/>
  <c r="H21" i="14"/>
  <c r="H40" i="14"/>
  <c r="A11" i="4"/>
  <c r="C8" i="10"/>
  <c r="A7" i="10"/>
  <c r="E173" i="14"/>
  <c r="E137" i="14"/>
  <c r="C137" i="14"/>
  <c r="E120" i="14"/>
  <c r="C120" i="14"/>
  <c r="E103" i="14"/>
  <c r="C103" i="14"/>
  <c r="E69" i="14"/>
  <c r="C69" i="14"/>
  <c r="E134" i="14"/>
  <c r="E117" i="14"/>
  <c r="E100" i="14"/>
  <c r="E83" i="14"/>
  <c r="E66" i="14"/>
  <c r="F9" i="14"/>
  <c r="E86" i="14" l="1"/>
  <c r="G172" i="14" s="1"/>
  <c r="G173" i="14"/>
  <c r="G8" i="15" s="1"/>
  <c r="C86" i="14"/>
  <c r="E172" i="14"/>
  <c r="E8" i="15"/>
  <c r="G11" i="15"/>
  <c r="E11" i="15"/>
  <c r="G4" i="15"/>
  <c r="G175" i="14"/>
  <c r="G174" i="14"/>
  <c r="E175" i="14"/>
  <c r="E174" i="14"/>
  <c r="G167" i="14"/>
  <c r="A155" i="14"/>
  <c r="A147" i="14"/>
  <c r="D12" i="14"/>
  <c r="G7" i="5"/>
  <c r="G18" i="5"/>
  <c r="G15" i="5"/>
  <c r="G13" i="5" s="1"/>
  <c r="G10" i="5"/>
  <c r="G8" i="5" l="1"/>
  <c r="G5" i="15" s="1"/>
  <c r="F10" i="14"/>
  <c r="C43" i="14" l="1"/>
  <c r="C24" i="14"/>
  <c r="E18" i="5"/>
  <c r="G28" i="5" s="1"/>
  <c r="E15" i="5"/>
  <c r="E13" i="5" s="1"/>
  <c r="G27" i="5" s="1"/>
  <c r="E10" i="5"/>
  <c r="C18" i="5"/>
  <c r="E28" i="5" s="1"/>
  <c r="C15" i="5"/>
  <c r="C13" i="5" s="1"/>
  <c r="E27" i="5" s="1"/>
  <c r="C10" i="5"/>
  <c r="C8" i="5" s="1"/>
  <c r="E26" i="5" s="1"/>
  <c r="C16" i="4"/>
  <c r="E23" i="14" l="1"/>
  <c r="E8" i="5"/>
  <c r="D10" i="14"/>
  <c r="E29" i="5"/>
  <c r="E42" i="14"/>
  <c r="E41" i="14"/>
  <c r="E22" i="14"/>
  <c r="G26" i="5" l="1"/>
  <c r="G29" i="5" s="1"/>
  <c r="E5" i="15"/>
  <c r="E24" i="14"/>
  <c r="E43" i="14"/>
  <c r="F41" i="14" l="1"/>
  <c r="D13" i="14"/>
  <c r="F42" i="14"/>
  <c r="H42" i="14" s="1"/>
  <c r="E177" i="14" l="1"/>
  <c r="E10" i="15" s="1"/>
  <c r="H41" i="14"/>
  <c r="G177" i="14" s="1"/>
  <c r="G10" i="15" s="1"/>
  <c r="E168" i="14"/>
  <c r="E6" i="15" s="1"/>
  <c r="F13" i="14"/>
  <c r="G178" i="14"/>
  <c r="E178" i="14"/>
  <c r="D14" i="14"/>
  <c r="F43" i="14"/>
  <c r="E176" i="14" s="1"/>
  <c r="I7" i="10"/>
  <c r="I6" i="10"/>
  <c r="G8" i="10"/>
  <c r="I8" i="10" l="1"/>
  <c r="H43" i="14"/>
  <c r="G176" i="14" s="1"/>
  <c r="E169" i="14"/>
  <c r="F14" i="14"/>
  <c r="G168" i="14"/>
  <c r="G6" i="15" s="1"/>
  <c r="F23" i="14"/>
  <c r="E171" i="14" s="1"/>
  <c r="F22" i="14"/>
  <c r="E170" i="14" s="1"/>
  <c r="C9" i="4"/>
  <c r="G169" i="14" l="1"/>
  <c r="H22" i="14"/>
  <c r="H23" i="14"/>
  <c r="G171" i="14" s="1"/>
  <c r="E7" i="15"/>
  <c r="E14" i="15" s="1"/>
  <c r="F24" i="14"/>
  <c r="E16" i="4"/>
  <c r="G16" i="4"/>
  <c r="E9" i="4"/>
  <c r="G9" i="4"/>
  <c r="E8" i="10"/>
  <c r="G170" i="14" l="1"/>
  <c r="G7" i="15" s="1"/>
  <c r="G14" i="15" s="1"/>
  <c r="H24" i="14"/>
</calcChain>
</file>

<file path=xl/sharedStrings.xml><?xml version="1.0" encoding="utf-8"?>
<sst xmlns="http://schemas.openxmlformats.org/spreadsheetml/2006/main" count="260" uniqueCount="161">
  <si>
    <t>RELATÓRIO DA OPERAÇÃO</t>
  </si>
  <si>
    <t>- Migração -</t>
  </si>
  <si>
    <t>ORIENTAÇÕES PARA PREENCHIMENTO E OUTRAS INFORMAÇÕES</t>
  </si>
  <si>
    <t>GERAL</t>
  </si>
  <si>
    <t>- O presente relatório é um formulário padronizado cuja estrutura e campos devem ser preservados, podendo ser ajustado apenas para se adaptar à situação específica da operação;</t>
  </si>
  <si>
    <t>- Preencher somente os campos formatados com borda dupla e cor de fundo amarela;</t>
  </si>
  <si>
    <t>- Nos campos "OBSERVAÇÕES ADICIONAIS" devem ser incluídas informações adicionais ou particularidades julgadas pertinentes para a análise do requerimento;</t>
  </si>
  <si>
    <t>- Dúvidas, alertas de erros ou sugestões devem ser encaminhados para previc.cgtr@previc.gov.br.</t>
  </si>
  <si>
    <t>1. Informações Básicas</t>
  </si>
  <si>
    <t>- O campo "Data-Base" corresponde à data na qual os cálculos referenciais estão posicionados para fins da análise do requerimento;</t>
  </si>
  <si>
    <t>- O campo "Cenário Esperado de Migração (%)" deve ser preenchido com um percentual que representa a expectativa da Entidade sobre o percentual de participantes e assistidos que devem migrar para o(s) plano(s) de destino;</t>
  </si>
  <si>
    <t>- O campo "Detalhamento" deve tratar de informações consideradas relevantes sobre a operação de modo geral, que auxilie à Previc na análise do requerimento;</t>
  </si>
  <si>
    <t>- Caso haja mais de 1 plano de destino, novos campos devem ser criados na sequência para preenchimento das informações de cada novo plano, mantendo-se a mesma formatação do primeiro plano;</t>
  </si>
  <si>
    <t>2. População</t>
  </si>
  <si>
    <t>- São considerados Ativos, para os fins deste Relatório, os participantes em fase contributiva com vínculo empregatício/associativo com o patrocinador/instituidor, bem como os participantes optantes pelos institutos do autopatrocínio ou do benefício proporcional diferido;</t>
  </si>
  <si>
    <t>- No item 2.1, devem ser preenchidas as informações da população do plano de origem e no item 2.2. as informações relativas ao perfil dos potenciais optantes pela migração, considerado o cenário esperado;</t>
  </si>
  <si>
    <t>- A escolha pelo perfil dos participantes e assistidos com potencial de opção pela migração deve ser justificada no campo "OBSERVAÇÕES ADICIONAIS".</t>
  </si>
  <si>
    <t>3. Avaliação Atuarial</t>
  </si>
  <si>
    <t>- No item 3.1, a coluna "Cálculo Atual" deve ser preenchida com os resultados da avaliação atuarial, posicionada na Data-Base, considerando as hipóteses, regimes financeiros e métodos de financiamento vigente nessa data;</t>
  </si>
  <si>
    <t>- No item 3.1, as colunas correspondentes aos cenários de migração devem ser preenchidas com os resultados da avaliação atuarial, posicionada na Data-Base, considerando as hipóteses, regimes financeiros e métodos de financiamento para o cálculo da migração, em conformidade com a Nota Técnica Atuarial do plano;</t>
  </si>
  <si>
    <t>- No item 3.1, para preenchimento da coluna correspondente ao cenário de migração esperado, o atuário deve realizar simulações considerando o perfil de participantes e assistidos com potencial de migração apresentado no item 2.2.</t>
  </si>
  <si>
    <t>- O Resultado deve ser apurado considerando o Cálculo Atual e o cálculo para o Cenário de Migração 100%.</t>
  </si>
  <si>
    <t>4. Tratamento de Resultado + Fundos</t>
  </si>
  <si>
    <t>- No item 4.1, a), informar a duração do passivo do plano, considerando o cálculo no cenário de 100% de migração;</t>
  </si>
  <si>
    <t>- No item 4.1, devem ser consideradas as contribuições normais vertidas para o plano no período de constituição da reserva especial. Caso a reserva especial tenha surgido somente por ocasião da avaliação atuarial do cenário de migração 100%, deve-se considerar as contribuições normais do exercício corrente;</t>
  </si>
  <si>
    <t>- No item 4.2, devem ser consideradas as contribuições normais vigentes do plano no período de constituição do déficit. Caso o déficit tenha surgido somente por ocasião da avaliação atuarial do cenário de migração 100%, deve-se considerar as contribuições normais do exercício corrente;</t>
  </si>
  <si>
    <t>- A Reserva de Contingência, a Reserva Especial e o Déficit relativos ao Cenário de Migração Esperado são apurados considerando a proporção das respectivas Reservas Matemáticas BD em relação às Reservas Matemáticas BD do Cenário de Migração 100%.</t>
  </si>
  <si>
    <t>- No item 4.3.1 o critério de divisão do fundo entre participantes/assistidos e patrocinadores deve ser detalhado no campo "Justificativa".</t>
  </si>
  <si>
    <t>5. Reserva de Migração</t>
  </si>
  <si>
    <t>- O valor apresentado no item "Reserva Matemática (líquida de Reservas a Constituir)" é líquido do total das Reservas Matemáticas a Constituir, pois a parcela que cabe aos participantes/assistidos estará deduzida e a parcela que cabe aos patrocinadores deverá ser aportada por estes e adicionada às Reservas de Migração, representada pelo item "Provisões a Constituir - Patrocinador";</t>
  </si>
  <si>
    <t>- Nos itens "Fundos Previdenciais" e "Fundo para Garantia das Oper. com Participantes" somente são considerados os valores devidos aos participantes/assistidos identificados como incorporados à Reserva de Migração;</t>
  </si>
  <si>
    <t>- O item "Contribuições Normais p/ Assistidos - Patrocinador" representa o valor presente das contribuições normais futuras de responsabilidade do patrocinador relativas aos assistidos;</t>
  </si>
  <si>
    <t>- O item "Incentivos de Patrocinador" representante o montante a ser aportado pelo patrocinador privado nas Reservas de Migração, a título de incentivo para migração.</t>
  </si>
  <si>
    <t>6. Demandas Judiciais Passivas</t>
  </si>
  <si>
    <t>- Registrar os valores das demandas judiciais passivas totais e contabilizadas no exigível contingencial do plano, sejam de natureza individual ou coletiva.</t>
  </si>
  <si>
    <t>Versão 1.0 (2022)</t>
  </si>
  <si>
    <t>1. INFORMAÇÕES BÁSICAS</t>
  </si>
  <si>
    <t>Data-Base:</t>
  </si>
  <si>
    <t>Cenário Esperado de Migração (%):</t>
  </si>
  <si>
    <t>Detalhamento:</t>
  </si>
  <si>
    <t>I. O referido processo de migração, se dá em virtude das PATROCINADORAS, nos termos homologados pelo Tribunal de Contas da União (Acórdão nº 1925/2024, nos autos do TC nº 033.134/2023-5), terem firmado o Termo de Autocomposição, que figura como Anexo ao TERMO DE MIGRAÇÃO, por meio do qual assumiram compromissos recíprocos, dentre eles a obrigação de a ENTIDADE oferecer aos Participantes e Assistidos, somente aqueles vinculados ao grupo de custeio do BNDES, a opção de, voluntariamente, migrar para um plano de contribuição definida.
II. O plano de origem (PBB) é estruturado na modalidade de beneİcio definido e está fechado para novas adesões desde 18.12.2018.
III. O plano de destino será é estruturado na modalidade de contribuição definida e será custeado por contribuições de participantes e da patrocinadora. O custeio dos benefícios de risco será dado pela constituição de um fundo de risco para este fim específico.</t>
  </si>
  <si>
    <t>1.1. Planos Envolvidos</t>
  </si>
  <si>
    <t>1.1.1. Plano de Origem</t>
  </si>
  <si>
    <t>EFPC:</t>
  </si>
  <si>
    <t>0039-1</t>
  </si>
  <si>
    <t>FUNDACAO DE ASSISTENCIA E PREVIDENCIA SOCIAL DO BNDES - FAPES</t>
  </si>
  <si>
    <t>Plano:</t>
  </si>
  <si>
    <t>1979001529</t>
  </si>
  <si>
    <t>PLANO BÁSICO DE BENEFÍCIOS</t>
  </si>
  <si>
    <t>1.1.2. Planos de Destino</t>
  </si>
  <si>
    <t>PLANO BÁSICO DE BENEFÍCIOS DE CONTRIBUIÇÃO DEFINIDA - PBB - CD</t>
  </si>
  <si>
    <t>2. POPULAÇÃO</t>
  </si>
  <si>
    <t>2.1. Plano de Origem</t>
  </si>
  <si>
    <t>Categoria</t>
  </si>
  <si>
    <t>Quantidade</t>
  </si>
  <si>
    <r>
      <t xml:space="preserve">Idade Média
</t>
    </r>
    <r>
      <rPr>
        <b/>
        <sz val="8"/>
        <color theme="1"/>
        <rFont val="Calibri"/>
        <family val="2"/>
        <scheme val="minor"/>
      </rPr>
      <t>(em anos, 1 casa decimal)</t>
    </r>
  </si>
  <si>
    <t>Salário de Contribuição Médio/
Benefício Médio</t>
  </si>
  <si>
    <t>Ativos*</t>
  </si>
  <si>
    <t>Assistidos</t>
  </si>
  <si>
    <t>Total</t>
  </si>
  <si>
    <t>OBSERVAÇÕES ADICIONAIS</t>
  </si>
  <si>
    <t>Não foram traçados perfis mais propícios a optar pela migraçã. Desta forma, estima-se que aproxidamente 50% dos participantes e assistidos irão aderir a proposta de migração.
Ressalta-se que a opção pela migração somente estará disponível para os participantes vinculados ao Grupo de Custeio do Sistema BNDES.
As informações dispostas no item 2.1 se refere a massa total de participantes do plano PBB (plano de origem), ou seja, Grupo de Custeio do Sistema BNDES + Grupo de Custeio da FAPES, enquanto que o item 2.2 considera tão somente o Grupo de Custeio do Sistema BNDES.
Item 2.1 - * Incluídos 104 autopatrocinados e 85 participantes em BPD.
Item 2.2-  * incluídos 77 autopatrocinados e 19 participantes em BPD.</t>
  </si>
  <si>
    <t>* Inclui participantes optantes pelos institutos do autopatrocínio e do benefício proporcional diferido.</t>
  </si>
  <si>
    <t>3. AVALIAÇÃO ATUARIAL</t>
  </si>
  <si>
    <t>3.1. Reservas Matemáticas</t>
  </si>
  <si>
    <t>Item</t>
  </si>
  <si>
    <t>Cálculo Atual</t>
  </si>
  <si>
    <t>Cenários de Migração</t>
  </si>
  <si>
    <t>Benefícios Concedidos</t>
  </si>
  <si>
    <t>Contribuição Definida</t>
  </si>
  <si>
    <t>Benefício Definido</t>
  </si>
  <si>
    <t>Programados</t>
  </si>
  <si>
    <t>Não Programados</t>
  </si>
  <si>
    <t>Benefícios a Conceder</t>
  </si>
  <si>
    <t>Provisões a Constituir</t>
  </si>
  <si>
    <t>Patrocinador</t>
  </si>
  <si>
    <t>Participantes e Assistidos</t>
  </si>
  <si>
    <t>3.2. Resultado</t>
  </si>
  <si>
    <t>Cenário de Migração
100%</t>
  </si>
  <si>
    <t>Patrimônio de Cobertura</t>
  </si>
  <si>
    <t>Provisão Matemática de Benefícios Concedidos</t>
  </si>
  <si>
    <t>Provisão Matemática de Benefícios a Conceder</t>
  </si>
  <si>
    <t>(-) Provisões Matemáticas a Constituir</t>
  </si>
  <si>
    <t>Resultado</t>
  </si>
  <si>
    <t>Ressalta-se que a opção pela migração somente estará disponível somente para os participantes vinculados ao Grupo de Custeio do Sistema BNDES. Desta forma, os números informados acima correspondem ao Grupo de Custeio do BNDES. 
Para o Grupo de Custeio FAPES, o qual não participará do processo de migração, temos:
Patrimônio de cobertura do Plano:  540.746.751 
Provisões Matemáticas:  587.422.963</t>
  </si>
  <si>
    <t>4. TRATAMENTO DE RESULTADO E FUNDOS</t>
  </si>
  <si>
    <t>4.1. Reserva de Contingência e Reserva Especial</t>
  </si>
  <si>
    <t>a) Apuração da Reserva de Contingência e Reserva Especial</t>
  </si>
  <si>
    <t>Reserva Matemática BD</t>
  </si>
  <si>
    <t>Duração do passivo (anos)</t>
  </si>
  <si>
    <t>Limite da Reserva de Contingência</t>
  </si>
  <si>
    <t>Reserva de Contingência</t>
  </si>
  <si>
    <t>Reserva Especial</t>
  </si>
  <si>
    <t>b) Proporção Contributiva</t>
  </si>
  <si>
    <t>Período de Constituição da Reserva Especial (Mês/Ano):</t>
  </si>
  <si>
    <t>a</t>
  </si>
  <si>
    <t>Origem</t>
  </si>
  <si>
    <t>Contribuições Normais</t>
  </si>
  <si>
    <t>%</t>
  </si>
  <si>
    <t>Cenário 100%</t>
  </si>
  <si>
    <t>Participantes + Assistidos</t>
  </si>
  <si>
    <t>Patrocinadores</t>
  </si>
  <si>
    <t>4.2. Déficit</t>
  </si>
  <si>
    <t>a) Proporção Contributiva</t>
  </si>
  <si>
    <t>Período de Constituição do Déficit (Mês/Ano):</t>
  </si>
  <si>
    <t>2018</t>
  </si>
  <si>
    <t>2024</t>
  </si>
  <si>
    <t>Déficit a Equacionar</t>
  </si>
  <si>
    <t>4.3. Fundos</t>
  </si>
  <si>
    <t>4.3.1. Fundos Previdenciais</t>
  </si>
  <si>
    <t>Nome do Fundo:</t>
  </si>
  <si>
    <t>Fundo saldos dos participantes desligados</t>
  </si>
  <si>
    <t>Finalidade:</t>
  </si>
  <si>
    <t xml:space="preserve">Registrar o montante correspondente ao valor de resgate dos ex-participantes que se desligaram do Plano sem o recebimento dos respectivos recursos.  Se trata de direitos previdenciais de ex-participantes e é atualizado mensalmente por índice de correção monetária, creditado dos valores de resgate devidos aos ex-participantes que se desligaram do plano sem o respectivo recebimento e debitado dos valores pagos no mês. 
</t>
  </si>
  <si>
    <t>Será incorporado à Reserva de Migração? (S/N)</t>
  </si>
  <si>
    <t>N</t>
  </si>
  <si>
    <t>Destinatário</t>
  </si>
  <si>
    <t>Cenário de Migração</t>
  </si>
  <si>
    <t>Justificativa do Rateio</t>
  </si>
  <si>
    <t>O Fundo Previdencial de saldos dos participantes desligados será integralmente mantido no PLANO DE ORIGEM, uma vez que os ex-participantes não poderão migrar.</t>
  </si>
  <si>
    <t xml:space="preserve">Fundo de crédito especial </t>
  </si>
  <si>
    <t xml:space="preserve">destinado a registrar o montante correspondente aos créditos não utilizados na redução da joia, que foram recalculadas para os participantes que ingressaram ao PBB sob a égide da Resolução CD nº 26/2011, assim como pela Resolução Conselho nº 012/1982. Com base nos fatores revistos, a FAPES apurou as diferenças contributivas das joias e redimensionou os respectivos fatores considerando os eventuais créditos, os quais deram origem ao fundo e os débitos apurados. 
Com a alteração regulamentar aprovada no ano de 2022, um novo processo de recálculo das joias foi realizado gerando novos créditos que foram alocados no fundo. </t>
  </si>
  <si>
    <t>S</t>
  </si>
  <si>
    <t>Fundo Previdencial de Crédito Especial, cujo saldo é composto por créditos individuais de Participantes e Assistidos, será mantido no PLANO DE ORIGEM em relação aos créditos daqueles que não migrarem e será desconstituído em relação ao créditos daqueles que migrarem, visto que tal crédito comporá o Crédito de Migração</t>
  </si>
  <si>
    <t>4.3.2. Fundo Administrativo</t>
  </si>
  <si>
    <t>Valor (R$)</t>
  </si>
  <si>
    <t>Serão transferidos do fundo administrativo do PLANO DE ORIGEM para o fundo administrativo do PLANO DE DESTINO, onde serão alocados na mesma conta contábil, os valores proporcionais às reservas matemáticas individuais dos Participantes e Assistidos que optarem pela Migração, sendo mantida, no respectivo PLANO DE ORIGEM, a parcela do fundo administrativo proporcional ao valor das reservas matemáticas individuais dos participantes e assistidos que nele permanecerem.</t>
  </si>
  <si>
    <t>4.3.3. Fundo para Garantia das Operações com Participantes</t>
  </si>
  <si>
    <t>Valor</t>
  </si>
  <si>
    <t>O  Fundo de Garantia das Operações com Participantes existente no PLANO DE ORIGEM será rateado proporcionalmente ao saldo devedor dos empréstimos e financiamentos contraídos pelos Participantes e Assistidos que optarem pela Migração, transferindo-se a correspondente parcela para o PLANO DE DESTINO, onde será alocada na mesma conta contábil.</t>
  </si>
  <si>
    <t>4.3. Resumo</t>
  </si>
  <si>
    <t>Participantes/Assistidos</t>
  </si>
  <si>
    <t>Fundos Previdenciais</t>
  </si>
  <si>
    <t>Incorporado à Reserva de Migração</t>
  </si>
  <si>
    <t>Fundo Administrativo</t>
  </si>
  <si>
    <t>Fundo para Garantia das Oper. com Participantes</t>
  </si>
  <si>
    <t>Déficit a Equacionar (-)</t>
  </si>
  <si>
    <t>5. RESERVA DE MIGRAÇÃO</t>
  </si>
  <si>
    <t>Reserva Matemática (líquida de Reservas a Constituir)</t>
  </si>
  <si>
    <t>(-) Déficit a Equacionar - Participante</t>
  </si>
  <si>
    <t>Provisões a Constituir - Patrocinador</t>
  </si>
  <si>
    <t>Contribuições Normais p/ Assistidos - Patrocinador</t>
  </si>
  <si>
    <t>Incentivos de Patrocinador</t>
  </si>
  <si>
    <t xml:space="preserve">Ressalta-se que a opção pela migração somente estará disponível para os participantes vinculados ao Grupo de Custeio do Sistema BNDES. Desta forma, os números informados acima correspondem ao Grupo de Custeio do BNDES.
A avaliação atuarial realizada para fins do cálculo dos Créditos de Migração, na Data do Cálculo, deverá considerar a subtração, do patrimônio de cobertura do PLANO DE ORIGEM, do valor atuarialmente calculado necessário para dar cobertura aos benefícios de risco assegurados pelo PLANO DE DESTINO, valor esse que, após a conclusão do Período de Opção pela Migração, será (i) proporcionalizado de acordo com a soma das reservas matemáticas individuais calculadas na Data do Cálculo dos Participantes e Assistidos que migrarem frente à soma total das reservas matemáticas individuais na mesma data; (ii) atualizado pelo retorno dos investimentos no período compreendido entre a Data do Cálculo e a Data Efetiva da Migração; e (iii) creditado no PLANO DE DESTINO, em fundo previdencial específico para cobertura dos benefícios de risco. </t>
  </si>
  <si>
    <t>6. DEMANDAS JUDICIAIS PASSIVAS</t>
  </si>
  <si>
    <t>Valor Total da Causa</t>
  </si>
  <si>
    <t>Valor Contabilizado*</t>
  </si>
  <si>
    <t>Individuais</t>
  </si>
  <si>
    <t>Coletivas</t>
  </si>
  <si>
    <t>* Contabilizado em Exigível Contingencial</t>
  </si>
  <si>
    <t>Para optar pela Migração, o Participante ou Assistido deverá, previamente, renunciar ao direito em que se fundam as ações judiciais
 individuais ou coletivas ajuizadas em desfavor da ENTIDADE e/ou das PATROCINADORAS, cujo objeto tenha relação com o PLANO DE ORIGEM e cujas condições constarão do Termo de Opção pela Migração.
A renúncia referida compreende o direito em que se fundam as ações das quais o Participante ou Assistido seja parte ou seja substituído, representado ou legitimado ordinário, movidas contra a ENTIDADE e/ou contra as  PATROCINADORAS, que discutam cláusulas previdenciárias contratadas no Regulamento do PLANO DE ORIGEM, ou, ainda, que tenham por objeto matérias de natureza previdenciária relacionadas ou conexas ao seu custeio (contribuições e reserva matemática).
Diante da condição de renúncia das ações que gerem reflexos previdenciais, os recursos contingenciais referentes as ações de participantes que irão migrar serão desconstituídos</t>
  </si>
  <si>
    <t>CONTROLE DE VERSÕES</t>
  </si>
  <si>
    <t>Versão</t>
  </si>
  <si>
    <t>Data</t>
  </si>
  <si>
    <t>Autor</t>
  </si>
  <si>
    <t>Mudanças realizadas</t>
  </si>
  <si>
    <t>1.0</t>
  </si>
  <si>
    <t>robson.aguiar</t>
  </si>
  <si>
    <t>Criação do relatório.</t>
  </si>
  <si>
    <t>1.1</t>
  </si>
  <si>
    <t>Alteração para excluir o item 'Déficit a Equacionar - Patrocinador' da Reserva de Migração.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</si>
</sst>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R$&quot;\ #,##0.00;\-&quot;R$&quot;\ #,##0.00"/>
    <numFmt numFmtId="44" formatCode="_-&quot;R$&quot;\ * #,##0.00_-;\-&quot;R$&quot;\ * #,##0.00_-;_-&quot;R$&quot;\ * &quot;-&quot;??_-;_-@_-"/>
    <numFmt numFmtId="43" formatCode="_-* #,##0.00_-;\-* #,##0.00_-;_-* &quot;-&quot;??_-;_-@_-"/>
    <numFmt numFmtId="164" formatCode="0.0"/>
    <numFmt numFmtId="165" formatCode="&quot;R$&quot;\ #,##0.00"/>
    <numFmt numFmtId="166" formatCode="[$R$-416]\ #,##0.00;\-[$R$-416]\ #,##0.00"/>
    <numFmt numFmtId="167" formatCode="#,##0.00_ ;\-#,##0.00\ "/>
  </numFmts>
  <fonts count="17">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20"/>
      <color theme="1"/>
      <name val="Calibri"/>
      <family val="2"/>
      <scheme val="minor"/>
    </font>
    <font>
      <b/>
      <sz val="18"/>
      <color theme="1"/>
      <name val="Calibri"/>
      <family val="2"/>
      <scheme val="minor"/>
    </font>
    <font>
      <u/>
      <sz val="11"/>
      <color theme="10"/>
      <name val="Calibri"/>
      <family val="2"/>
      <scheme val="minor"/>
    </font>
    <font>
      <b/>
      <u/>
      <sz val="10"/>
      <color theme="10"/>
      <name val="Calibri"/>
      <family val="2"/>
      <scheme val="minor"/>
    </font>
    <font>
      <b/>
      <sz val="8"/>
      <color theme="1"/>
      <name val="Calibri"/>
      <family val="2"/>
      <scheme val="minor"/>
    </font>
    <font>
      <b/>
      <sz val="14"/>
      <color theme="1"/>
      <name val="Calibri"/>
      <family val="2"/>
      <scheme val="minor"/>
    </font>
    <font>
      <b/>
      <sz val="9"/>
      <color rgb="FF474747"/>
      <name val="Inherit"/>
    </font>
    <font>
      <b/>
      <u/>
      <sz val="10"/>
      <color theme="1"/>
      <name val="Calibri"/>
      <family val="2"/>
      <scheme val="minor"/>
    </font>
    <font>
      <sz val="10"/>
      <color rgb="FFFF0000"/>
      <name val="Calibri"/>
      <family val="2"/>
      <scheme val="minor"/>
    </font>
  </fonts>
  <fills count="13">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rgb="FFF9F9F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theme="2" tint="-0.24994659260841701"/>
      </bottom>
      <diagonal/>
    </border>
    <border>
      <left/>
      <right/>
      <top/>
      <bottom style="thin">
        <color theme="2" tint="-0.249977111117893"/>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bottom style="thin">
        <color theme="2" tint="-0.24994659260841701"/>
      </bottom>
      <diagonal/>
    </border>
    <border>
      <left/>
      <right style="thin">
        <color indexed="64"/>
      </right>
      <top/>
      <bottom style="thin">
        <color theme="2" tint="-0.2499465926084170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rgb="FFDDDDDD"/>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s>
  <cellStyleXfs count="5">
    <xf numFmtId="0" fontId="0" fillId="0" borderId="0"/>
    <xf numFmtId="43"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78">
    <xf numFmtId="0" fontId="0" fillId="0" borderId="0" xfId="0"/>
    <xf numFmtId="0" fontId="3" fillId="0" borderId="0" xfId="0" applyFont="1"/>
    <xf numFmtId="0" fontId="14" fillId="8" borderId="33" xfId="0" applyFont="1" applyFill="1" applyBorder="1" applyAlignment="1">
      <alignment horizontal="center" vertical="center" wrapText="1"/>
    </xf>
    <xf numFmtId="0" fontId="2" fillId="0" borderId="0" xfId="0" applyFont="1" applyAlignment="1">
      <alignment horizontal="center"/>
    </xf>
    <xf numFmtId="0" fontId="0" fillId="0" borderId="2" xfId="0"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0" xfId="0" applyProtection="1">
      <protection hidden="1"/>
    </xf>
    <xf numFmtId="0" fontId="4" fillId="0" borderId="5" xfId="0" applyFont="1" applyBorder="1" applyProtection="1">
      <protection hidden="1"/>
    </xf>
    <xf numFmtId="0" fontId="0" fillId="0" borderId="6" xfId="0" applyBorder="1" applyProtection="1">
      <protection hidden="1"/>
    </xf>
    <xf numFmtId="0" fontId="11" fillId="0" borderId="5" xfId="2" applyFont="1" applyBorder="1" applyAlignment="1" applyProtection="1">
      <alignment horizontal="left"/>
      <protection hidden="1"/>
    </xf>
    <xf numFmtId="0" fontId="8" fillId="0" borderId="0" xfId="0" quotePrefix="1" applyFont="1" applyProtection="1">
      <protection hidden="1"/>
    </xf>
    <xf numFmtId="0" fontId="8" fillId="0" borderId="6" xfId="0" quotePrefix="1" applyFont="1" applyBorder="1" applyProtection="1">
      <protection hidden="1"/>
    </xf>
    <xf numFmtId="0" fontId="11" fillId="0" borderId="5" xfId="2" applyFont="1" applyBorder="1" applyProtection="1">
      <protection hidden="1"/>
    </xf>
    <xf numFmtId="0" fontId="5" fillId="0" borderId="5" xfId="0" applyFont="1" applyBorder="1" applyProtection="1">
      <protection hidden="1"/>
    </xf>
    <xf numFmtId="0" fontId="5"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xf>
    <xf numFmtId="14" fontId="5" fillId="0" borderId="0" xfId="0" applyNumberFormat="1" applyFont="1" applyAlignment="1">
      <alignment horizontal="center" vertical="center" wrapText="1"/>
    </xf>
    <xf numFmtId="0" fontId="5" fillId="0" borderId="0" xfId="0" quotePrefix="1" applyFont="1" applyAlignment="1">
      <alignment vertical="center" wrapText="1"/>
    </xf>
    <xf numFmtId="0" fontId="2" fillId="0" borderId="0" xfId="0" applyFont="1" applyAlignment="1" applyProtection="1">
      <alignment horizontal="center"/>
      <protection hidden="1"/>
    </xf>
    <xf numFmtId="0" fontId="0" fillId="0" borderId="0" xfId="0" applyAlignment="1" applyProtection="1">
      <alignment horizontal="center"/>
      <protection hidden="1"/>
    </xf>
    <xf numFmtId="0" fontId="0" fillId="0" borderId="14" xfId="0" applyBorder="1" applyAlignment="1" applyProtection="1">
      <alignment horizontal="center"/>
      <protection hidden="1"/>
    </xf>
    <xf numFmtId="0" fontId="0" fillId="0" borderId="15" xfId="0" applyBorder="1" applyAlignment="1" applyProtection="1">
      <alignment horizontal="center"/>
      <protection hidden="1"/>
    </xf>
    <xf numFmtId="0" fontId="6" fillId="0" borderId="14" xfId="0" applyFont="1" applyBorder="1" applyAlignment="1" applyProtection="1">
      <alignment horizontal="center"/>
      <protection hidden="1"/>
    </xf>
    <xf numFmtId="0" fontId="6" fillId="0" borderId="0" xfId="0" applyFont="1" applyAlignment="1" applyProtection="1">
      <alignment horizont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top"/>
      <protection hidden="1"/>
    </xf>
    <xf numFmtId="0" fontId="6" fillId="0" borderId="0" xfId="0" applyFont="1" applyAlignment="1" applyProtection="1">
      <alignment horizontal="center" vertical="center"/>
      <protection hidden="1"/>
    </xf>
    <xf numFmtId="0" fontId="4" fillId="0" borderId="0" xfId="0" applyFont="1" applyAlignment="1" applyProtection="1">
      <alignment horizontal="left"/>
      <protection hidden="1"/>
    </xf>
    <xf numFmtId="14" fontId="5" fillId="11" borderId="16" xfId="0" applyNumberFormat="1" applyFont="1" applyFill="1" applyBorder="1" applyAlignment="1" applyProtection="1">
      <alignment horizontal="center"/>
      <protection locked="0" hidden="1"/>
    </xf>
    <xf numFmtId="0" fontId="5" fillId="11" borderId="16" xfId="0" applyFont="1" applyFill="1" applyBorder="1" applyAlignment="1" applyProtection="1">
      <alignment horizontal="center"/>
      <protection locked="0" hidden="1"/>
    </xf>
    <xf numFmtId="49" fontId="5" fillId="11" borderId="16" xfId="0" applyNumberFormat="1" applyFont="1" applyFill="1" applyBorder="1" applyAlignment="1" applyProtection="1">
      <alignment horizontal="center"/>
      <protection locked="0" hidden="1"/>
    </xf>
    <xf numFmtId="49" fontId="5" fillId="11" borderId="16" xfId="1" applyNumberFormat="1" applyFont="1" applyFill="1" applyBorder="1" applyAlignment="1" applyProtection="1">
      <alignment horizontal="center"/>
      <protection locked="0"/>
    </xf>
    <xf numFmtId="0" fontId="5" fillId="0" borderId="0" xfId="0" applyFont="1" applyAlignment="1" applyProtection="1">
      <alignment horizontal="center"/>
      <protection hidden="1"/>
    </xf>
    <xf numFmtId="0" fontId="2" fillId="0" borderId="0" xfId="0" applyFont="1"/>
    <xf numFmtId="0" fontId="4" fillId="0" borderId="0" xfId="0" applyFont="1"/>
    <xf numFmtId="0" fontId="7" fillId="0" borderId="0" xfId="0" applyFont="1" applyAlignment="1">
      <alignment vertical="top"/>
    </xf>
    <xf numFmtId="0" fontId="0" fillId="0" borderId="0" xfId="0" applyAlignment="1" applyProtection="1">
      <alignment horizontal="center"/>
      <protection locked="0" hidden="1"/>
    </xf>
    <xf numFmtId="0" fontId="0" fillId="0" borderId="0" xfId="0" applyProtection="1">
      <protection locked="0" hidden="1"/>
    </xf>
    <xf numFmtId="0" fontId="4" fillId="0" borderId="0" xfId="0" applyFont="1" applyAlignment="1" applyProtection="1">
      <alignment horizontal="left" vertical="center"/>
      <protection locked="0" hidden="1"/>
    </xf>
    <xf numFmtId="9" fontId="5" fillId="11" borderId="16" xfId="4" applyFont="1" applyFill="1" applyBorder="1" applyAlignment="1" applyProtection="1">
      <alignment horizontal="center" vertical="center"/>
      <protection locked="0" hidden="1"/>
    </xf>
    <xf numFmtId="0" fontId="0" fillId="0" borderId="0" xfId="0" applyProtection="1">
      <protection locked="0"/>
    </xf>
    <xf numFmtId="0" fontId="5" fillId="0" borderId="0" xfId="0" applyFont="1"/>
    <xf numFmtId="0" fontId="0" fillId="11" borderId="16" xfId="0" applyFill="1" applyBorder="1" applyAlignment="1" applyProtection="1">
      <alignment horizontal="center"/>
      <protection locked="0"/>
    </xf>
    <xf numFmtId="0" fontId="0" fillId="11" borderId="16" xfId="0" applyFill="1" applyBorder="1" applyProtection="1">
      <protection locked="0"/>
    </xf>
    <xf numFmtId="0" fontId="7" fillId="0" borderId="0" xfId="0" applyFont="1"/>
    <xf numFmtId="0" fontId="15" fillId="0" borderId="0" xfId="0" applyFont="1"/>
    <xf numFmtId="0" fontId="5" fillId="0" borderId="0" xfId="0" applyFont="1" applyAlignment="1">
      <alignment horizontal="center"/>
    </xf>
    <xf numFmtId="10" fontId="4" fillId="7" borderId="10" xfId="4" applyNumberFormat="1" applyFont="1" applyFill="1" applyBorder="1" applyAlignment="1" applyProtection="1">
      <alignment horizontal="center"/>
    </xf>
    <xf numFmtId="0" fontId="5" fillId="7" borderId="1" xfId="0" applyFont="1" applyFill="1" applyBorder="1" applyAlignment="1">
      <alignment horizontal="left"/>
    </xf>
    <xf numFmtId="0" fontId="5" fillId="7" borderId="11" xfId="0" applyFont="1" applyFill="1" applyBorder="1" applyAlignment="1">
      <alignment horizontal="left"/>
    </xf>
    <xf numFmtId="10" fontId="4" fillId="9" borderId="11" xfId="4" applyNumberFormat="1" applyFont="1" applyFill="1" applyBorder="1" applyAlignment="1" applyProtection="1">
      <alignment horizontal="center"/>
    </xf>
    <xf numFmtId="0" fontId="0" fillId="0" borderId="14" xfId="0" applyBorder="1"/>
    <xf numFmtId="0" fontId="6" fillId="0" borderId="14" xfId="0" applyFont="1" applyBorder="1" applyAlignment="1">
      <alignment horizontal="justify" vertical="top"/>
    </xf>
    <xf numFmtId="0" fontId="5" fillId="0" borderId="0" xfId="0" applyFont="1" applyAlignment="1">
      <alignment vertical="center"/>
    </xf>
    <xf numFmtId="0" fontId="6" fillId="0" borderId="0" xfId="0" applyFont="1" applyAlignment="1">
      <alignment vertical="top"/>
    </xf>
    <xf numFmtId="0" fontId="0" fillId="0" borderId="15" xfId="0" applyBorder="1"/>
    <xf numFmtId="0" fontId="13" fillId="0" borderId="5" xfId="0" applyFont="1" applyBorder="1" applyAlignment="1" applyProtection="1">
      <alignment horizontal="center"/>
      <protection hidden="1"/>
    </xf>
    <xf numFmtId="0" fontId="13" fillId="0" borderId="0" xfId="0" applyFont="1" applyAlignment="1" applyProtection="1">
      <alignment horizontal="center"/>
      <protection hidden="1"/>
    </xf>
    <xf numFmtId="0" fontId="13" fillId="0" borderId="6" xfId="0" applyFont="1" applyBorder="1" applyAlignment="1" applyProtection="1">
      <alignment horizontal="center"/>
      <protection hidden="1"/>
    </xf>
    <xf numFmtId="0" fontId="13" fillId="0" borderId="5" xfId="0" quotePrefix="1" applyFont="1" applyBorder="1" applyAlignment="1" applyProtection="1">
      <alignment horizontal="center"/>
      <protection hidden="1"/>
    </xf>
    <xf numFmtId="0" fontId="13" fillId="0" borderId="0" xfId="0" quotePrefix="1" applyFont="1" applyAlignment="1" applyProtection="1">
      <alignment horizontal="center"/>
      <protection hidden="1"/>
    </xf>
    <xf numFmtId="0" fontId="13" fillId="0" borderId="6" xfId="0" quotePrefix="1" applyFont="1" applyBorder="1" applyAlignment="1" applyProtection="1">
      <alignment horizontal="center"/>
      <protection hidden="1"/>
    </xf>
    <xf numFmtId="0" fontId="5" fillId="0" borderId="5" xfId="0" quotePrefix="1" applyFont="1" applyBorder="1" applyAlignment="1" applyProtection="1">
      <alignment horizontal="justify" vertical="center"/>
      <protection hidden="1"/>
    </xf>
    <xf numFmtId="0" fontId="5" fillId="0" borderId="0" xfId="0" quotePrefix="1" applyFont="1" applyAlignment="1" applyProtection="1">
      <alignment horizontal="justify" vertical="center"/>
      <protection hidden="1"/>
    </xf>
    <xf numFmtId="0" fontId="5" fillId="0" borderId="6" xfId="0" quotePrefix="1" applyFont="1" applyBorder="1" applyAlignment="1" applyProtection="1">
      <alignment horizontal="justify" vertical="center"/>
      <protection hidden="1"/>
    </xf>
    <xf numFmtId="0" fontId="5" fillId="0" borderId="5" xfId="0" quotePrefix="1" applyFont="1" applyBorder="1" applyAlignment="1" applyProtection="1">
      <alignment horizontal="justify"/>
      <protection hidden="1"/>
    </xf>
    <xf numFmtId="0" fontId="5" fillId="0" borderId="0" xfId="0" quotePrefix="1" applyFont="1" applyAlignment="1" applyProtection="1">
      <alignment horizontal="justify"/>
      <protection hidden="1"/>
    </xf>
    <xf numFmtId="0" fontId="5" fillId="0" borderId="6" xfId="0" quotePrefix="1" applyFont="1" applyBorder="1" applyAlignment="1" applyProtection="1">
      <alignment horizontal="justify"/>
      <protection hidden="1"/>
    </xf>
    <xf numFmtId="0" fontId="9" fillId="0" borderId="5" xfId="0" applyFont="1" applyBorder="1" applyAlignment="1" applyProtection="1">
      <alignment horizontal="center"/>
      <protection hidden="1"/>
    </xf>
    <xf numFmtId="0" fontId="9" fillId="0" borderId="0" xfId="0" applyFont="1" applyAlignment="1" applyProtection="1">
      <alignment horizontal="center"/>
      <protection hidden="1"/>
    </xf>
    <xf numFmtId="0" fontId="9" fillId="0" borderId="6" xfId="0" applyFont="1" applyBorder="1" applyAlignment="1" applyProtection="1">
      <alignment horizontal="center"/>
      <protection hidden="1"/>
    </xf>
    <xf numFmtId="0" fontId="2" fillId="6" borderId="5" xfId="0" applyFont="1" applyFill="1" applyBorder="1" applyAlignment="1" applyProtection="1">
      <alignment horizontal="center"/>
      <protection hidden="1"/>
    </xf>
    <xf numFmtId="0" fontId="2" fillId="6" borderId="0" xfId="0" applyFont="1" applyFill="1" applyAlignment="1" applyProtection="1">
      <alignment horizontal="center"/>
      <protection hidden="1"/>
    </xf>
    <xf numFmtId="0" fontId="2" fillId="6" borderId="6" xfId="0" applyFont="1" applyFill="1" applyBorder="1" applyAlignment="1" applyProtection="1">
      <alignment horizontal="center"/>
      <protection hidden="1"/>
    </xf>
    <xf numFmtId="0" fontId="5" fillId="0" borderId="29" xfId="0" quotePrefix="1" applyFont="1" applyBorder="1" applyAlignment="1" applyProtection="1">
      <alignment horizontal="justify"/>
      <protection hidden="1"/>
    </xf>
    <xf numFmtId="0" fontId="5" fillId="0" borderId="14" xfId="0" quotePrefix="1" applyFont="1" applyBorder="1" applyAlignment="1" applyProtection="1">
      <alignment horizontal="justify"/>
      <protection hidden="1"/>
    </xf>
    <xf numFmtId="0" fontId="5" fillId="0" borderId="30" xfId="0" quotePrefix="1" applyFont="1" applyBorder="1" applyAlignment="1" applyProtection="1">
      <alignment horizontal="justify"/>
      <protection hidden="1"/>
    </xf>
    <xf numFmtId="0" fontId="16" fillId="0" borderId="29" xfId="0" quotePrefix="1" applyFont="1" applyBorder="1" applyAlignment="1" applyProtection="1">
      <alignment horizontal="justify" vertical="center"/>
      <protection hidden="1"/>
    </xf>
    <xf numFmtId="0" fontId="16" fillId="0" borderId="14" xfId="0" quotePrefix="1" applyFont="1" applyBorder="1" applyAlignment="1" applyProtection="1">
      <alignment horizontal="justify" vertical="center"/>
      <protection hidden="1"/>
    </xf>
    <xf numFmtId="0" fontId="16" fillId="0" borderId="30" xfId="0" quotePrefix="1" applyFont="1" applyBorder="1" applyAlignment="1" applyProtection="1">
      <alignment horizontal="justify" vertical="center"/>
      <protection hidden="1"/>
    </xf>
    <xf numFmtId="0" fontId="5" fillId="0" borderId="7"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9" xfId="0" applyFont="1" applyBorder="1" applyAlignment="1" applyProtection="1">
      <alignment horizontal="center"/>
      <protection hidden="1"/>
    </xf>
    <xf numFmtId="0" fontId="5" fillId="0" borderId="5" xfId="0" applyFont="1" applyBorder="1" applyAlignment="1" applyProtection="1">
      <alignment horizontal="center"/>
      <protection hidden="1"/>
    </xf>
    <xf numFmtId="0" fontId="5" fillId="0" borderId="0" xfId="0" applyFont="1" applyAlignment="1" applyProtection="1">
      <alignment horizontal="center"/>
      <protection hidden="1"/>
    </xf>
    <xf numFmtId="0" fontId="5" fillId="0" borderId="6" xfId="0" applyFont="1" applyBorder="1" applyAlignment="1" applyProtection="1">
      <alignment horizontal="center"/>
      <protection hidden="1"/>
    </xf>
    <xf numFmtId="0" fontId="5" fillId="0" borderId="5" xfId="0" quotePrefix="1" applyFont="1" applyBorder="1" applyAlignment="1" applyProtection="1">
      <alignment horizontal="justify" wrapText="1"/>
      <protection hidden="1"/>
    </xf>
    <xf numFmtId="0" fontId="5" fillId="0" borderId="0" xfId="0" quotePrefix="1" applyFont="1" applyAlignment="1" applyProtection="1">
      <alignment horizontal="justify" wrapText="1"/>
      <protection hidden="1"/>
    </xf>
    <xf numFmtId="0" fontId="5" fillId="0" borderId="6" xfId="0" quotePrefix="1" applyFont="1" applyBorder="1" applyAlignment="1" applyProtection="1">
      <alignment horizontal="justify" wrapText="1"/>
      <protection hidden="1"/>
    </xf>
    <xf numFmtId="0" fontId="5" fillId="0" borderId="29" xfId="0" quotePrefix="1" applyFont="1" applyBorder="1" applyAlignment="1" applyProtection="1">
      <alignment horizontal="justify" wrapText="1"/>
      <protection hidden="1"/>
    </xf>
    <xf numFmtId="0" fontId="5" fillId="0" borderId="14" xfId="0" quotePrefix="1" applyFont="1" applyBorder="1" applyAlignment="1" applyProtection="1">
      <alignment horizontal="justify" wrapText="1"/>
      <protection hidden="1"/>
    </xf>
    <xf numFmtId="0" fontId="5" fillId="0" borderId="30" xfId="0" quotePrefix="1" applyFont="1" applyBorder="1" applyAlignment="1" applyProtection="1">
      <alignment horizontal="justify" wrapText="1"/>
      <protection hidden="1"/>
    </xf>
    <xf numFmtId="0" fontId="2" fillId="2" borderId="0" xfId="0" applyFont="1" applyFill="1" applyAlignment="1" applyProtection="1">
      <alignment horizontal="left"/>
      <protection hidden="1"/>
    </xf>
    <xf numFmtId="0" fontId="5" fillId="11" borderId="26" xfId="0" applyFont="1" applyFill="1" applyBorder="1" applyAlignment="1" applyProtection="1">
      <alignment horizontal="left"/>
      <protection locked="0" hidden="1"/>
    </xf>
    <xf numFmtId="0" fontId="5" fillId="11" borderId="28" xfId="0" applyFont="1" applyFill="1" applyBorder="1" applyAlignment="1" applyProtection="1">
      <alignment horizontal="left"/>
      <protection locked="0" hidden="1"/>
    </xf>
    <xf numFmtId="0" fontId="5" fillId="11" borderId="27" xfId="0" applyFont="1" applyFill="1" applyBorder="1" applyAlignment="1" applyProtection="1">
      <alignment horizontal="left"/>
      <protection locked="0" hidden="1"/>
    </xf>
    <xf numFmtId="0" fontId="2" fillId="3" borderId="0" xfId="0" applyFont="1" applyFill="1" applyAlignment="1">
      <alignment horizontal="left"/>
    </xf>
    <xf numFmtId="0" fontId="6" fillId="11" borderId="17" xfId="0" applyFont="1" applyFill="1" applyBorder="1" applyAlignment="1" applyProtection="1">
      <alignment horizontal="justify" vertical="top" wrapText="1"/>
      <protection locked="0" hidden="1"/>
    </xf>
    <xf numFmtId="0" fontId="6" fillId="11" borderId="18" xfId="0" applyFont="1" applyFill="1" applyBorder="1" applyAlignment="1" applyProtection="1">
      <alignment horizontal="justify" vertical="top"/>
      <protection locked="0" hidden="1"/>
    </xf>
    <xf numFmtId="0" fontId="6" fillId="11" borderId="19" xfId="0" applyFont="1" applyFill="1" applyBorder="1" applyAlignment="1" applyProtection="1">
      <alignment horizontal="justify" vertical="top"/>
      <protection locked="0" hidden="1"/>
    </xf>
    <xf numFmtId="0" fontId="6" fillId="11" borderId="22" xfId="0" applyFont="1" applyFill="1" applyBorder="1" applyAlignment="1" applyProtection="1">
      <alignment horizontal="justify" vertical="top"/>
      <protection locked="0" hidden="1"/>
    </xf>
    <xf numFmtId="0" fontId="6" fillId="11" borderId="23" xfId="0" applyFont="1" applyFill="1" applyBorder="1" applyAlignment="1" applyProtection="1">
      <alignment horizontal="justify" vertical="top"/>
      <protection locked="0" hidden="1"/>
    </xf>
    <xf numFmtId="0" fontId="6" fillId="11" borderId="24" xfId="0" applyFont="1" applyFill="1" applyBorder="1" applyAlignment="1" applyProtection="1">
      <alignment horizontal="justify" vertical="top"/>
      <protection locked="0" hidden="1"/>
    </xf>
    <xf numFmtId="0" fontId="2" fillId="2" borderId="0" xfId="0" applyFont="1" applyFill="1" applyAlignment="1">
      <alignment horizontal="left"/>
    </xf>
    <xf numFmtId="0" fontId="4" fillId="9" borderId="2"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11" xfId="0" applyFont="1" applyFill="1" applyBorder="1" applyAlignment="1">
      <alignment horizontal="center" vertical="center" wrapText="1"/>
    </xf>
    <xf numFmtId="0" fontId="4" fillId="9" borderId="12"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5" fillId="7" borderId="1" xfId="0" applyFont="1" applyFill="1" applyBorder="1"/>
    <xf numFmtId="0" fontId="5" fillId="7" borderId="11" xfId="0" applyFont="1" applyFill="1" applyBorder="1"/>
    <xf numFmtId="1" fontId="5" fillId="11" borderId="26" xfId="0" applyNumberFormat="1" applyFont="1" applyFill="1" applyBorder="1" applyAlignment="1" applyProtection="1">
      <alignment horizontal="center" vertical="center"/>
      <protection locked="0"/>
    </xf>
    <xf numFmtId="1" fontId="5" fillId="11" borderId="27" xfId="0" applyNumberFormat="1" applyFont="1" applyFill="1" applyBorder="1" applyAlignment="1" applyProtection="1">
      <alignment horizontal="center" vertical="center"/>
      <protection locked="0"/>
    </xf>
    <xf numFmtId="164" fontId="5" fillId="11" borderId="26" xfId="0" applyNumberFormat="1" applyFont="1" applyFill="1" applyBorder="1" applyAlignment="1" applyProtection="1">
      <alignment horizontal="center" vertical="center"/>
      <protection locked="0"/>
    </xf>
    <xf numFmtId="164" fontId="5" fillId="11" borderId="27" xfId="0" applyNumberFormat="1" applyFont="1" applyFill="1" applyBorder="1" applyAlignment="1" applyProtection="1">
      <alignment horizontal="center" vertical="center"/>
      <protection locked="0"/>
    </xf>
    <xf numFmtId="0" fontId="4" fillId="9" borderId="31"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4" fillId="9" borderId="32" xfId="0" applyFont="1" applyFill="1" applyBorder="1" applyAlignment="1">
      <alignment horizontal="center" vertical="center" wrapText="1"/>
    </xf>
    <xf numFmtId="165" fontId="5" fillId="11" borderId="26" xfId="1" applyNumberFormat="1" applyFont="1" applyFill="1" applyBorder="1" applyAlignment="1" applyProtection="1">
      <alignment horizontal="right" vertical="center"/>
      <protection locked="0"/>
    </xf>
    <xf numFmtId="165" fontId="5" fillId="11" borderId="28" xfId="1" applyNumberFormat="1" applyFont="1" applyFill="1" applyBorder="1" applyAlignment="1" applyProtection="1">
      <alignment horizontal="right" vertical="center"/>
      <protection locked="0"/>
    </xf>
    <xf numFmtId="165" fontId="5" fillId="11" borderId="27" xfId="1" applyNumberFormat="1" applyFont="1" applyFill="1" applyBorder="1" applyAlignment="1" applyProtection="1">
      <alignment horizontal="right" vertical="center"/>
      <protection locked="0"/>
    </xf>
    <xf numFmtId="0" fontId="2" fillId="5" borderId="0" xfId="0" applyFont="1" applyFill="1" applyAlignment="1">
      <alignment horizontal="left"/>
    </xf>
    <xf numFmtId="0" fontId="6" fillId="11" borderId="16" xfId="0" applyFont="1" applyFill="1" applyBorder="1" applyAlignment="1" applyProtection="1">
      <alignment horizontal="justify" vertical="top" wrapText="1"/>
      <protection locked="0"/>
    </xf>
    <xf numFmtId="0" fontId="6" fillId="11" borderId="16" xfId="0" applyFont="1" applyFill="1" applyBorder="1" applyAlignment="1" applyProtection="1">
      <alignment horizontal="justify" vertical="top"/>
      <protection locked="0"/>
    </xf>
    <xf numFmtId="0" fontId="4" fillId="9" borderId="1" xfId="0" applyFont="1" applyFill="1" applyBorder="1" applyAlignment="1">
      <alignment horizontal="center"/>
    </xf>
    <xf numFmtId="0" fontId="5" fillId="7" borderId="13" xfId="0" applyFont="1" applyFill="1" applyBorder="1"/>
    <xf numFmtId="0" fontId="5" fillId="7" borderId="2" xfId="0" applyFont="1" applyFill="1" applyBorder="1"/>
    <xf numFmtId="165" fontId="4" fillId="9" borderId="35" xfId="1" applyNumberFormat="1" applyFont="1" applyFill="1" applyBorder="1" applyAlignment="1" applyProtection="1">
      <alignment horizontal="right" vertical="center"/>
    </xf>
    <xf numFmtId="165" fontId="4" fillId="9" borderId="36" xfId="1" applyNumberFormat="1" applyFont="1" applyFill="1" applyBorder="1" applyAlignment="1" applyProtection="1">
      <alignment horizontal="right" vertical="center"/>
    </xf>
    <xf numFmtId="165" fontId="4" fillId="9" borderId="37" xfId="1" applyNumberFormat="1" applyFont="1" applyFill="1" applyBorder="1" applyAlignment="1" applyProtection="1">
      <alignment horizontal="right" vertical="center"/>
    </xf>
    <xf numFmtId="1" fontId="4" fillId="9" borderId="35" xfId="1" applyNumberFormat="1" applyFont="1" applyFill="1" applyBorder="1" applyAlignment="1" applyProtection="1">
      <alignment horizontal="center" vertical="center"/>
    </xf>
    <xf numFmtId="1" fontId="4" fillId="9" borderId="37" xfId="1" applyNumberFormat="1" applyFont="1" applyFill="1" applyBorder="1" applyAlignment="1" applyProtection="1">
      <alignment horizontal="center" vertical="center"/>
    </xf>
    <xf numFmtId="164" fontId="4" fillId="9" borderId="35" xfId="1" applyNumberFormat="1" applyFont="1" applyFill="1" applyBorder="1" applyAlignment="1" applyProtection="1">
      <alignment horizontal="center" vertical="center"/>
    </xf>
    <xf numFmtId="164" fontId="4" fillId="9" borderId="37" xfId="1" applyNumberFormat="1" applyFont="1" applyFill="1" applyBorder="1" applyAlignment="1" applyProtection="1">
      <alignment horizontal="center" vertical="center"/>
    </xf>
    <xf numFmtId="165" fontId="5" fillId="11" borderId="16" xfId="1" applyNumberFormat="1" applyFont="1" applyFill="1" applyBorder="1" applyAlignment="1" applyProtection="1">
      <alignment vertical="center"/>
      <protection locked="0"/>
    </xf>
    <xf numFmtId="0" fontId="4" fillId="9" borderId="3" xfId="0" applyFont="1" applyFill="1" applyBorder="1" applyAlignment="1">
      <alignment horizontal="center" vertical="center"/>
    </xf>
    <xf numFmtId="0" fontId="4" fillId="9" borderId="31" xfId="0" applyFont="1" applyFill="1" applyBorder="1" applyAlignment="1">
      <alignment horizontal="center" wrapText="1"/>
    </xf>
    <xf numFmtId="0" fontId="4" fillId="9" borderId="32" xfId="0" applyFont="1" applyFill="1" applyBorder="1" applyAlignment="1">
      <alignment horizontal="center" wrapText="1"/>
    </xf>
    <xf numFmtId="0" fontId="5" fillId="7" borderId="1" xfId="0" applyFont="1" applyFill="1" applyBorder="1" applyAlignment="1">
      <alignment horizontal="left" indent="1"/>
    </xf>
    <xf numFmtId="0" fontId="5" fillId="7" borderId="11" xfId="0" applyFont="1" applyFill="1" applyBorder="1" applyAlignment="1">
      <alignment horizontal="left" indent="1"/>
    </xf>
    <xf numFmtId="165" fontId="5" fillId="4" borderId="1" xfId="1" applyNumberFormat="1" applyFont="1" applyFill="1" applyBorder="1" applyAlignment="1" applyProtection="1">
      <alignment vertical="center"/>
    </xf>
    <xf numFmtId="165" fontId="5" fillId="4" borderId="25" xfId="1" applyNumberFormat="1" applyFont="1" applyFill="1" applyBorder="1" applyAlignment="1" applyProtection="1">
      <alignment vertical="center"/>
    </xf>
    <xf numFmtId="0" fontId="6" fillId="11" borderId="17" xfId="0" applyFont="1" applyFill="1" applyBorder="1" applyAlignment="1" applyProtection="1">
      <alignment horizontal="justify" vertical="top" wrapText="1"/>
      <protection locked="0"/>
    </xf>
    <xf numFmtId="0" fontId="6" fillId="11" borderId="18" xfId="0" applyFont="1" applyFill="1" applyBorder="1" applyAlignment="1" applyProtection="1">
      <alignment horizontal="justify" vertical="top"/>
      <protection locked="0"/>
    </xf>
    <xf numFmtId="0" fontId="6" fillId="11" borderId="19" xfId="0" applyFont="1" applyFill="1" applyBorder="1" applyAlignment="1" applyProtection="1">
      <alignment horizontal="justify" vertical="top"/>
      <protection locked="0"/>
    </xf>
    <xf numFmtId="0" fontId="6" fillId="11" borderId="20" xfId="0" applyFont="1" applyFill="1" applyBorder="1" applyAlignment="1" applyProtection="1">
      <alignment horizontal="justify" vertical="top"/>
      <protection locked="0"/>
    </xf>
    <xf numFmtId="0" fontId="6" fillId="11" borderId="0" xfId="0" applyFont="1" applyFill="1" applyAlignment="1" applyProtection="1">
      <alignment horizontal="justify" vertical="top"/>
      <protection locked="0"/>
    </xf>
    <xf numFmtId="0" fontId="6" fillId="11" borderId="21" xfId="0" applyFont="1" applyFill="1" applyBorder="1" applyAlignment="1" applyProtection="1">
      <alignment horizontal="justify" vertical="top"/>
      <protection locked="0"/>
    </xf>
    <xf numFmtId="0" fontId="6" fillId="11" borderId="22" xfId="0" applyFont="1" applyFill="1" applyBorder="1" applyAlignment="1" applyProtection="1">
      <alignment horizontal="justify" vertical="top"/>
      <protection locked="0"/>
    </xf>
    <xf numFmtId="0" fontId="6" fillId="11" borderId="23" xfId="0" applyFont="1" applyFill="1" applyBorder="1" applyAlignment="1" applyProtection="1">
      <alignment horizontal="justify" vertical="top"/>
      <protection locked="0"/>
    </xf>
    <xf numFmtId="0" fontId="6" fillId="11" borderId="24" xfId="0" applyFont="1" applyFill="1" applyBorder="1" applyAlignment="1" applyProtection="1">
      <alignment horizontal="justify" vertical="top"/>
      <protection locked="0"/>
    </xf>
    <xf numFmtId="165" fontId="5" fillId="7" borderId="1" xfId="1" applyNumberFormat="1" applyFont="1" applyFill="1" applyBorder="1" applyAlignment="1" applyProtection="1">
      <alignment horizontal="right"/>
    </xf>
    <xf numFmtId="0" fontId="2" fillId="3" borderId="0" xfId="0" applyFont="1" applyFill="1"/>
    <xf numFmtId="0" fontId="4" fillId="9" borderId="7" xfId="0" applyFont="1" applyFill="1" applyBorder="1" applyAlignment="1">
      <alignment horizontal="center" vertical="center"/>
    </xf>
    <xf numFmtId="0" fontId="4" fillId="9" borderId="9" xfId="0" applyFont="1" applyFill="1" applyBorder="1" applyAlignment="1">
      <alignment horizontal="center" vertical="center"/>
    </xf>
    <xf numFmtId="0" fontId="4" fillId="9" borderId="2"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9" xfId="0" applyFont="1" applyFill="1" applyBorder="1" applyAlignment="1">
      <alignment horizontal="center" vertical="center" wrapText="1"/>
    </xf>
    <xf numFmtId="9" fontId="4" fillId="9" borderId="11" xfId="0" applyNumberFormat="1" applyFont="1" applyFill="1" applyBorder="1" applyAlignment="1">
      <alignment horizontal="center" vertical="center" wrapText="1"/>
    </xf>
    <xf numFmtId="165" fontId="5" fillId="4" borderId="13" xfId="1" applyNumberFormat="1" applyFont="1" applyFill="1" applyBorder="1" applyAlignment="1" applyProtection="1">
      <alignment vertical="center"/>
    </xf>
    <xf numFmtId="0" fontId="5" fillId="7" borderId="1" xfId="0" applyFont="1" applyFill="1" applyBorder="1" applyAlignment="1">
      <alignment horizontal="left" indent="2"/>
    </xf>
    <xf numFmtId="0" fontId="5" fillId="7" borderId="11" xfId="0" applyFont="1" applyFill="1" applyBorder="1" applyAlignment="1">
      <alignment horizontal="left" indent="2"/>
    </xf>
    <xf numFmtId="0" fontId="4" fillId="7" borderId="11" xfId="0" applyFont="1" applyFill="1" applyBorder="1" applyAlignment="1">
      <alignment horizontal="left"/>
    </xf>
    <xf numFmtId="0" fontId="4" fillId="7" borderId="10" xfId="0" applyFont="1" applyFill="1" applyBorder="1" applyAlignment="1">
      <alignment horizontal="left"/>
    </xf>
    <xf numFmtId="0" fontId="4" fillId="7" borderId="12" xfId="0" applyFont="1" applyFill="1" applyBorder="1" applyAlignment="1">
      <alignment horizontal="left"/>
    </xf>
    <xf numFmtId="165" fontId="4" fillId="7" borderId="1" xfId="1" applyNumberFormat="1" applyFont="1" applyFill="1" applyBorder="1" applyAlignment="1" applyProtection="1">
      <alignment horizontal="right"/>
    </xf>
    <xf numFmtId="0" fontId="5" fillId="7" borderId="10" xfId="0" applyFont="1" applyFill="1" applyBorder="1"/>
    <xf numFmtId="0" fontId="5" fillId="7" borderId="12" xfId="0" applyFont="1" applyFill="1" applyBorder="1"/>
    <xf numFmtId="0" fontId="5" fillId="7" borderId="11" xfId="0" applyFont="1" applyFill="1" applyBorder="1" applyAlignment="1">
      <alignment horizontal="left"/>
    </xf>
    <xf numFmtId="0" fontId="5" fillId="7" borderId="10" xfId="0" applyFont="1" applyFill="1" applyBorder="1" applyAlignment="1">
      <alignment horizontal="left"/>
    </xf>
    <xf numFmtId="0" fontId="5" fillId="7" borderId="12" xfId="0" applyFont="1" applyFill="1" applyBorder="1" applyAlignment="1">
      <alignment horizontal="left"/>
    </xf>
    <xf numFmtId="0" fontId="6" fillId="11" borderId="17" xfId="0" applyFont="1" applyFill="1" applyBorder="1" applyAlignment="1" applyProtection="1">
      <alignment horizontal="justify" vertical="top"/>
      <protection locked="0"/>
    </xf>
    <xf numFmtId="0" fontId="4" fillId="9" borderId="11" xfId="0" applyFont="1" applyFill="1" applyBorder="1" applyAlignment="1">
      <alignment horizontal="center"/>
    </xf>
    <xf numFmtId="0" fontId="4" fillId="9" borderId="12" xfId="0" applyFont="1" applyFill="1" applyBorder="1" applyAlignment="1">
      <alignment horizontal="center"/>
    </xf>
    <xf numFmtId="7" fontId="5" fillId="7" borderId="11" xfId="1" applyNumberFormat="1" applyFont="1" applyFill="1" applyBorder="1" applyAlignment="1" applyProtection="1"/>
    <xf numFmtId="7" fontId="5" fillId="7" borderId="12" xfId="1" applyNumberFormat="1" applyFont="1" applyFill="1" applyBorder="1" applyAlignment="1" applyProtection="1"/>
    <xf numFmtId="0" fontId="5" fillId="7" borderId="1" xfId="0" applyFont="1" applyFill="1" applyBorder="1" applyAlignment="1">
      <alignment horizontal="left"/>
    </xf>
    <xf numFmtId="0" fontId="5" fillId="7" borderId="44" xfId="0" applyFont="1" applyFill="1" applyBorder="1" applyAlignment="1">
      <alignment horizontal="left"/>
    </xf>
    <xf numFmtId="165" fontId="5" fillId="11" borderId="16" xfId="1" applyNumberFormat="1" applyFont="1" applyFill="1" applyBorder="1" applyAlignment="1" applyProtection="1">
      <protection locked="0"/>
    </xf>
    <xf numFmtId="0" fontId="4" fillId="9" borderId="2" xfId="0" applyFont="1" applyFill="1" applyBorder="1" applyAlignment="1">
      <alignment horizontal="center"/>
    </xf>
    <xf numFmtId="0" fontId="4" fillId="9" borderId="3" xfId="0" applyFont="1" applyFill="1" applyBorder="1" applyAlignment="1">
      <alignment horizontal="center"/>
    </xf>
    <xf numFmtId="0" fontId="4" fillId="9" borderId="4" xfId="0" applyFont="1" applyFill="1" applyBorder="1" applyAlignment="1">
      <alignment horizontal="center"/>
    </xf>
    <xf numFmtId="7" fontId="4" fillId="9" borderId="35" xfId="1" applyNumberFormat="1" applyFont="1" applyFill="1" applyBorder="1" applyAlignment="1" applyProtection="1"/>
    <xf numFmtId="7" fontId="4" fillId="9" borderId="36" xfId="1" applyNumberFormat="1" applyFont="1" applyFill="1" applyBorder="1" applyAlignment="1" applyProtection="1"/>
    <xf numFmtId="7" fontId="4" fillId="9" borderId="37" xfId="1" applyNumberFormat="1" applyFont="1" applyFill="1" applyBorder="1" applyAlignment="1" applyProtection="1"/>
    <xf numFmtId="0" fontId="4" fillId="10" borderId="0" xfId="0" applyFont="1" applyFill="1" applyAlignment="1">
      <alignment vertical="center"/>
    </xf>
    <xf numFmtId="0" fontId="7" fillId="11" borderId="17" xfId="0" applyFont="1" applyFill="1" applyBorder="1" applyAlignment="1" applyProtection="1">
      <alignment horizontal="justify" vertical="top"/>
      <protection locked="0"/>
    </xf>
    <xf numFmtId="0" fontId="7" fillId="11" borderId="18" xfId="0" applyFont="1" applyFill="1" applyBorder="1" applyAlignment="1" applyProtection="1">
      <alignment horizontal="justify" vertical="top"/>
      <protection locked="0"/>
    </xf>
    <xf numFmtId="0" fontId="7" fillId="11" borderId="19" xfId="0" applyFont="1" applyFill="1" applyBorder="1" applyAlignment="1" applyProtection="1">
      <alignment horizontal="justify" vertical="top"/>
      <protection locked="0"/>
    </xf>
    <xf numFmtId="0" fontId="7" fillId="11" borderId="22" xfId="0" applyFont="1" applyFill="1" applyBorder="1" applyAlignment="1" applyProtection="1">
      <alignment horizontal="justify" vertical="top"/>
      <protection locked="0"/>
    </xf>
    <xf numFmtId="0" fontId="7" fillId="11" borderId="23" xfId="0" applyFont="1" applyFill="1" applyBorder="1" applyAlignment="1" applyProtection="1">
      <alignment horizontal="justify" vertical="top"/>
      <protection locked="0"/>
    </xf>
    <xf numFmtId="0" fontId="7" fillId="11" borderId="24" xfId="0" applyFont="1" applyFill="1" applyBorder="1" applyAlignment="1" applyProtection="1">
      <alignment horizontal="justify" vertical="top"/>
      <protection locked="0"/>
    </xf>
    <xf numFmtId="0" fontId="2" fillId="9" borderId="11"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12" xfId="0" applyFont="1" applyFill="1" applyBorder="1" applyAlignment="1">
      <alignment horizontal="center" vertical="center"/>
    </xf>
    <xf numFmtId="9" fontId="4" fillId="9" borderId="1" xfId="0" applyNumberFormat="1" applyFont="1" applyFill="1" applyBorder="1" applyAlignment="1">
      <alignment horizontal="center"/>
    </xf>
    <xf numFmtId="9" fontId="5" fillId="7" borderId="1" xfId="0" applyNumberFormat="1" applyFont="1" applyFill="1" applyBorder="1" applyAlignment="1">
      <alignment horizontal="left"/>
    </xf>
    <xf numFmtId="0" fontId="5" fillId="11" borderId="26" xfId="0" applyFont="1" applyFill="1" applyBorder="1" applyAlignment="1" applyProtection="1">
      <alignment vertical="center"/>
      <protection locked="0"/>
    </xf>
    <xf numFmtId="0" fontId="5" fillId="11" borderId="28" xfId="0" applyFont="1" applyFill="1" applyBorder="1" applyAlignment="1" applyProtection="1">
      <alignment vertical="center"/>
      <protection locked="0"/>
    </xf>
    <xf numFmtId="0" fontId="5" fillId="11" borderId="27" xfId="0" applyFont="1" applyFill="1" applyBorder="1" applyAlignment="1" applyProtection="1">
      <alignment vertical="center"/>
      <protection locked="0"/>
    </xf>
    <xf numFmtId="7" fontId="5" fillId="4" borderId="1" xfId="1" applyNumberFormat="1" applyFont="1" applyFill="1" applyBorder="1" applyAlignment="1" applyProtection="1"/>
    <xf numFmtId="7" fontId="4" fillId="9" borderId="1" xfId="1" applyNumberFormat="1" applyFont="1" applyFill="1" applyBorder="1" applyAlignment="1" applyProtection="1"/>
    <xf numFmtId="165" fontId="4" fillId="4" borderId="1" xfId="1" applyNumberFormat="1" applyFont="1" applyFill="1" applyBorder="1" applyAlignment="1" applyProtection="1"/>
    <xf numFmtId="165" fontId="6" fillId="4" borderId="1" xfId="1" applyNumberFormat="1" applyFont="1" applyFill="1" applyBorder="1" applyAlignment="1" applyProtection="1"/>
    <xf numFmtId="165" fontId="6" fillId="7" borderId="1" xfId="1" applyNumberFormat="1" applyFont="1" applyFill="1" applyBorder="1" applyAlignment="1" applyProtection="1"/>
    <xf numFmtId="0" fontId="4" fillId="9" borderId="10" xfId="0" applyFont="1" applyFill="1" applyBorder="1" applyAlignment="1">
      <alignment horizontal="center"/>
    </xf>
    <xf numFmtId="0" fontId="6" fillId="7" borderId="11" xfId="0" applyFont="1" applyFill="1" applyBorder="1" applyAlignment="1">
      <alignment horizontal="left" indent="1"/>
    </xf>
    <xf numFmtId="0" fontId="6" fillId="7" borderId="10" xfId="0" applyFont="1" applyFill="1" applyBorder="1" applyAlignment="1">
      <alignment horizontal="left" indent="1"/>
    </xf>
    <xf numFmtId="0" fontId="6" fillId="7" borderId="12" xfId="0" applyFont="1" applyFill="1" applyBorder="1" applyAlignment="1">
      <alignment horizontal="left" indent="1"/>
    </xf>
    <xf numFmtId="7" fontId="4" fillId="9" borderId="11" xfId="1" applyNumberFormat="1" applyFont="1" applyFill="1" applyBorder="1" applyAlignment="1" applyProtection="1"/>
    <xf numFmtId="7" fontId="4" fillId="9" borderId="12" xfId="1" applyNumberFormat="1" applyFont="1" applyFill="1" applyBorder="1" applyAlignment="1" applyProtection="1"/>
    <xf numFmtId="0" fontId="2" fillId="5" borderId="0" xfId="0" applyFont="1" applyFill="1"/>
    <xf numFmtId="0" fontId="7" fillId="11" borderId="17" xfId="0" applyFont="1" applyFill="1" applyBorder="1" applyAlignment="1" applyProtection="1">
      <alignment horizontal="justify" vertical="top" wrapText="1"/>
      <protection locked="0"/>
    </xf>
    <xf numFmtId="7" fontId="5" fillId="11" borderId="26" xfId="1" applyNumberFormat="1" applyFont="1" applyFill="1" applyBorder="1" applyAlignment="1" applyProtection="1">
      <protection locked="0"/>
    </xf>
    <xf numFmtId="7" fontId="5" fillId="11" borderId="27" xfId="1" applyNumberFormat="1" applyFont="1" applyFill="1" applyBorder="1" applyAlignment="1" applyProtection="1">
      <protection locked="0"/>
    </xf>
    <xf numFmtId="7" fontId="5" fillId="7" borderId="1" xfId="1" applyNumberFormat="1" applyFont="1" applyFill="1" applyBorder="1" applyAlignment="1" applyProtection="1"/>
    <xf numFmtId="0" fontId="2" fillId="2" borderId="0" xfId="0" applyFont="1" applyFill="1"/>
    <xf numFmtId="166" fontId="5" fillId="4" borderId="13" xfId="3" applyNumberFormat="1" applyFont="1" applyFill="1" applyBorder="1" applyAlignment="1" applyProtection="1">
      <alignment horizontal="right"/>
    </xf>
    <xf numFmtId="0" fontId="4" fillId="9" borderId="8" xfId="0" applyFont="1" applyFill="1" applyBorder="1" applyAlignment="1">
      <alignment horizontal="center" vertical="center"/>
    </xf>
    <xf numFmtId="9" fontId="4" fillId="9" borderId="11" xfId="0" applyNumberFormat="1" applyFont="1" applyFill="1" applyBorder="1" applyAlignment="1">
      <alignment horizontal="center"/>
    </xf>
    <xf numFmtId="0" fontId="4" fillId="7" borderId="11" xfId="0" applyFont="1" applyFill="1" applyBorder="1"/>
    <xf numFmtId="0" fontId="4" fillId="7" borderId="10" xfId="0" applyFont="1" applyFill="1" applyBorder="1"/>
    <xf numFmtId="165" fontId="4" fillId="7" borderId="11" xfId="1" applyNumberFormat="1" applyFont="1" applyFill="1" applyBorder="1" applyAlignment="1" applyProtection="1">
      <alignment horizontal="right"/>
    </xf>
    <xf numFmtId="165" fontId="4" fillId="7" borderId="12" xfId="1" applyNumberFormat="1" applyFont="1" applyFill="1" applyBorder="1" applyAlignment="1" applyProtection="1">
      <alignment horizontal="right"/>
    </xf>
    <xf numFmtId="0" fontId="5" fillId="7" borderId="25" xfId="0" applyFont="1" applyFill="1" applyBorder="1" applyAlignment="1">
      <alignment horizontal="left"/>
    </xf>
    <xf numFmtId="0" fontId="5" fillId="7" borderId="7" xfId="0" applyFont="1" applyFill="1" applyBorder="1" applyAlignment="1">
      <alignment horizontal="left"/>
    </xf>
    <xf numFmtId="167" fontId="5" fillId="11" borderId="26" xfId="1" applyNumberFormat="1" applyFont="1" applyFill="1" applyBorder="1" applyAlignment="1" applyProtection="1">
      <alignment horizontal="center"/>
      <protection locked="0"/>
    </xf>
    <xf numFmtId="167" fontId="5" fillId="11" borderId="27" xfId="1" applyNumberFormat="1" applyFont="1" applyFill="1" applyBorder="1" applyAlignment="1" applyProtection="1">
      <alignment horizontal="center"/>
      <protection locked="0"/>
    </xf>
    <xf numFmtId="10" fontId="5" fillId="4" borderId="25" xfId="4" applyNumberFormat="1" applyFont="1" applyFill="1" applyBorder="1" applyAlignment="1" applyProtection="1">
      <alignment horizontal="center"/>
    </xf>
    <xf numFmtId="167" fontId="5" fillId="12" borderId="20" xfId="1" applyNumberFormat="1" applyFont="1" applyFill="1" applyBorder="1" applyAlignment="1" applyProtection="1">
      <alignment horizontal="center"/>
    </xf>
    <xf numFmtId="167" fontId="5" fillId="12" borderId="0" xfId="1" applyNumberFormat="1" applyFont="1" applyFill="1" applyBorder="1" applyAlignment="1" applyProtection="1">
      <alignment horizontal="center"/>
    </xf>
    <xf numFmtId="10" fontId="5" fillId="12" borderId="25" xfId="4" applyNumberFormat="1" applyFont="1" applyFill="1" applyBorder="1" applyAlignment="1" applyProtection="1">
      <alignment horizontal="center"/>
    </xf>
    <xf numFmtId="0" fontId="4" fillId="9" borderId="13" xfId="0" applyFont="1" applyFill="1" applyBorder="1" applyAlignment="1">
      <alignment horizontal="center" vertical="center"/>
    </xf>
    <xf numFmtId="0" fontId="4" fillId="9" borderId="41" xfId="0" applyFont="1" applyFill="1" applyBorder="1" applyAlignment="1">
      <alignment horizontal="center" vertical="center"/>
    </xf>
    <xf numFmtId="0" fontId="4" fillId="9" borderId="25" xfId="0" applyFont="1" applyFill="1" applyBorder="1" applyAlignment="1">
      <alignment horizontal="center" vertical="center"/>
    </xf>
    <xf numFmtId="7" fontId="5" fillId="4" borderId="11" xfId="1" applyNumberFormat="1" applyFont="1" applyFill="1" applyBorder="1" applyAlignment="1" applyProtection="1"/>
    <xf numFmtId="7" fontId="5" fillId="4" borderId="12" xfId="1" applyNumberFormat="1" applyFont="1" applyFill="1" applyBorder="1" applyAlignment="1" applyProtection="1"/>
    <xf numFmtId="0" fontId="5" fillId="7" borderId="45" xfId="0" applyFont="1" applyFill="1" applyBorder="1" applyAlignment="1">
      <alignment horizontal="left"/>
    </xf>
    <xf numFmtId="9" fontId="5" fillId="7" borderId="1" xfId="0" applyNumberFormat="1" applyFont="1" applyFill="1" applyBorder="1" applyAlignment="1">
      <alignment horizontal="center"/>
    </xf>
    <xf numFmtId="0" fontId="5" fillId="7" borderId="11" xfId="0" applyFont="1" applyFill="1" applyBorder="1" applyAlignment="1">
      <alignment horizontal="center"/>
    </xf>
    <xf numFmtId="0" fontId="7" fillId="11" borderId="17" xfId="0" applyFont="1" applyFill="1" applyBorder="1" applyAlignment="1" applyProtection="1">
      <alignment vertical="top" wrapText="1"/>
      <protection locked="0"/>
    </xf>
    <xf numFmtId="0" fontId="7" fillId="11" borderId="18" xfId="0" applyFont="1" applyFill="1" applyBorder="1" applyAlignment="1" applyProtection="1">
      <alignment vertical="top"/>
      <protection locked="0"/>
    </xf>
    <xf numFmtId="0" fontId="7" fillId="11" borderId="19" xfId="0" applyFont="1" applyFill="1" applyBorder="1" applyAlignment="1" applyProtection="1">
      <alignment vertical="top"/>
      <protection locked="0"/>
    </xf>
    <xf numFmtId="0" fontId="7" fillId="11" borderId="22" xfId="0" applyFont="1" applyFill="1" applyBorder="1" applyAlignment="1" applyProtection="1">
      <alignment vertical="top"/>
      <protection locked="0"/>
    </xf>
    <xf numFmtId="0" fontId="7" fillId="11" borderId="23" xfId="0" applyFont="1" applyFill="1" applyBorder="1" applyAlignment="1" applyProtection="1">
      <alignment vertical="top"/>
      <protection locked="0"/>
    </xf>
    <xf numFmtId="0" fontId="7" fillId="11" borderId="24" xfId="0" applyFont="1" applyFill="1" applyBorder="1" applyAlignment="1" applyProtection="1">
      <alignment vertical="top"/>
      <protection locked="0"/>
    </xf>
    <xf numFmtId="0" fontId="5" fillId="7" borderId="1" xfId="0" applyFont="1" applyFill="1" applyBorder="1" applyAlignment="1">
      <alignment horizontal="center"/>
    </xf>
    <xf numFmtId="165" fontId="4" fillId="4" borderId="1" xfId="1" applyNumberFormat="1" applyFont="1" applyFill="1" applyBorder="1" applyAlignment="1" applyProtection="1">
      <alignment vertical="center"/>
    </xf>
    <xf numFmtId="165" fontId="4" fillId="7" borderId="1" xfId="1" applyNumberFormat="1" applyFont="1" applyFill="1" applyBorder="1" applyAlignment="1" applyProtection="1"/>
    <xf numFmtId="0" fontId="4" fillId="7" borderId="11" xfId="0" applyFont="1" applyFill="1" applyBorder="1" applyAlignment="1">
      <alignment vertical="center" wrapText="1"/>
    </xf>
    <xf numFmtId="0" fontId="4" fillId="7" borderId="10" xfId="0" applyFont="1" applyFill="1" applyBorder="1" applyAlignment="1">
      <alignment vertical="center" wrapText="1"/>
    </xf>
    <xf numFmtId="0" fontId="4" fillId="7" borderId="12" xfId="0" applyFont="1" applyFill="1" applyBorder="1" applyAlignment="1">
      <alignment vertical="center" wrapText="1"/>
    </xf>
    <xf numFmtId="165" fontId="5" fillId="7" borderId="1" xfId="1" applyNumberFormat="1" applyFont="1" applyFill="1" applyBorder="1" applyAlignment="1" applyProtection="1">
      <alignment vertical="center"/>
    </xf>
    <xf numFmtId="165" fontId="5" fillId="11" borderId="42" xfId="1" applyNumberFormat="1" applyFont="1" applyFill="1" applyBorder="1" applyAlignment="1" applyProtection="1">
      <alignment vertical="center"/>
      <protection locked="0"/>
    </xf>
    <xf numFmtId="165" fontId="5" fillId="11" borderId="43" xfId="1" applyNumberFormat="1" applyFont="1" applyFill="1" applyBorder="1" applyAlignment="1" applyProtection="1">
      <alignment vertical="center"/>
      <protection locked="0"/>
    </xf>
    <xf numFmtId="165" fontId="4" fillId="9" borderId="25" xfId="1" applyNumberFormat="1" applyFont="1" applyFill="1" applyBorder="1" applyAlignment="1" applyProtection="1"/>
    <xf numFmtId="165" fontId="5" fillId="7" borderId="13" xfId="1" applyNumberFormat="1" applyFont="1" applyFill="1" applyBorder="1" applyAlignment="1" applyProtection="1">
      <alignment vertical="center"/>
    </xf>
    <xf numFmtId="165" fontId="4" fillId="9" borderId="1" xfId="0" applyNumberFormat="1" applyFont="1" applyFill="1" applyBorder="1"/>
    <xf numFmtId="165" fontId="4" fillId="9" borderId="40" xfId="1" applyNumberFormat="1" applyFont="1" applyFill="1" applyBorder="1" applyAlignment="1" applyProtection="1"/>
    <xf numFmtId="165" fontId="4" fillId="9" borderId="39" xfId="1" applyNumberFormat="1" applyFont="1" applyFill="1" applyBorder="1" applyAlignment="1" applyProtection="1"/>
    <xf numFmtId="9" fontId="4" fillId="7" borderId="44" xfId="1" applyNumberFormat="1" applyFont="1" applyFill="1" applyBorder="1" applyAlignment="1" applyProtection="1">
      <alignment horizontal="center" vertical="center"/>
    </xf>
    <xf numFmtId="9" fontId="4" fillId="7" borderId="40" xfId="1" applyNumberFormat="1" applyFont="1" applyFill="1" applyBorder="1" applyAlignment="1" applyProtection="1">
      <alignment horizontal="center" vertical="center"/>
    </xf>
    <xf numFmtId="0" fontId="6" fillId="11" borderId="17" xfId="0" applyFont="1" applyFill="1" applyBorder="1" applyAlignment="1" applyProtection="1">
      <alignment vertical="top" wrapText="1"/>
      <protection locked="0"/>
    </xf>
    <xf numFmtId="0" fontId="6" fillId="11" borderId="18" xfId="0" applyFont="1" applyFill="1" applyBorder="1" applyAlignment="1" applyProtection="1">
      <alignment vertical="top"/>
      <protection locked="0"/>
    </xf>
    <xf numFmtId="0" fontId="6" fillId="11" borderId="19" xfId="0" applyFont="1" applyFill="1" applyBorder="1" applyAlignment="1" applyProtection="1">
      <alignment vertical="top"/>
      <protection locked="0"/>
    </xf>
    <xf numFmtId="0" fontId="6" fillId="11" borderId="20" xfId="0" applyFont="1" applyFill="1" applyBorder="1" applyAlignment="1" applyProtection="1">
      <alignment vertical="top"/>
      <protection locked="0"/>
    </xf>
    <xf numFmtId="0" fontId="6" fillId="11" borderId="0" xfId="0" applyFont="1" applyFill="1" applyAlignment="1" applyProtection="1">
      <alignment vertical="top"/>
      <protection locked="0"/>
    </xf>
    <xf numFmtId="0" fontId="6" fillId="11" borderId="21" xfId="0" applyFont="1" applyFill="1" applyBorder="1" applyAlignment="1" applyProtection="1">
      <alignment vertical="top"/>
      <protection locked="0"/>
    </xf>
    <xf numFmtId="0" fontId="6" fillId="11" borderId="22" xfId="0" applyFont="1" applyFill="1" applyBorder="1" applyAlignment="1" applyProtection="1">
      <alignment vertical="top"/>
      <protection locked="0"/>
    </xf>
    <xf numFmtId="0" fontId="6" fillId="11" borderId="23" xfId="0" applyFont="1" applyFill="1" applyBorder="1" applyAlignment="1" applyProtection="1">
      <alignment vertical="top"/>
      <protection locked="0"/>
    </xf>
    <xf numFmtId="0" fontId="6" fillId="11" borderId="24" xfId="0" applyFont="1" applyFill="1" applyBorder="1" applyAlignment="1" applyProtection="1">
      <alignment vertical="top"/>
      <protection locked="0"/>
    </xf>
    <xf numFmtId="165" fontId="4" fillId="9" borderId="25" xfId="0" applyNumberFormat="1" applyFont="1" applyFill="1" applyBorder="1"/>
    <xf numFmtId="0" fontId="4" fillId="9" borderId="1" xfId="0" applyFont="1" applyFill="1" applyBorder="1" applyAlignment="1">
      <alignment horizontal="center" vertical="center"/>
    </xf>
    <xf numFmtId="0" fontId="4" fillId="9" borderId="38" xfId="0" applyFont="1" applyFill="1" applyBorder="1" applyAlignment="1">
      <alignment horizontal="center" vertical="center"/>
    </xf>
    <xf numFmtId="0" fontId="4" fillId="9" borderId="13" xfId="0" applyFont="1" applyFill="1" applyBorder="1" applyAlignment="1">
      <alignment horizontal="center"/>
    </xf>
  </cellXfs>
  <cellStyles count="5">
    <cellStyle name="Hiperlink" xfId="2" builtinId="8"/>
    <cellStyle name="Moeda" xfId="3" builtinId="4"/>
    <cellStyle name="Normal" xfId="0" builtinId="0"/>
    <cellStyle name="Porcentagem" xfId="4" builtinId="5"/>
    <cellStyle name="Vírgula" xfId="1" builtinId="3"/>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dimension ref="A1:J40"/>
  <sheetViews>
    <sheetView showGridLines="0" tabSelected="1" showRuler="0" view="pageBreakPreview" zoomScaleNormal="100" zoomScaleSheetLayoutView="100" zoomScalePageLayoutView="90" workbookViewId="0">
      <selection activeCell="A10" sqref="A10:J10"/>
    </sheetView>
  </sheetViews>
  <sheetFormatPr defaultColWidth="9.140625" defaultRowHeight="15"/>
  <cols>
    <col min="1" max="9" width="9.140625" style="7" customWidth="1"/>
    <col min="10" max="16384" width="9.140625" style="7"/>
  </cols>
  <sheetData>
    <row r="1" spans="1:10" ht="6.75" customHeight="1">
      <c r="A1" s="4"/>
      <c r="B1" s="5"/>
      <c r="C1" s="5"/>
      <c r="D1" s="5"/>
      <c r="E1" s="5"/>
      <c r="F1" s="5"/>
      <c r="G1" s="5"/>
      <c r="H1" s="5"/>
      <c r="I1" s="5"/>
      <c r="J1" s="6"/>
    </row>
    <row r="2" spans="1:10" ht="18.75">
      <c r="A2" s="58" t="s">
        <v>0</v>
      </c>
      <c r="B2" s="59"/>
      <c r="C2" s="59"/>
      <c r="D2" s="59"/>
      <c r="E2" s="59"/>
      <c r="F2" s="59"/>
      <c r="G2" s="59"/>
      <c r="H2" s="59"/>
      <c r="I2" s="59"/>
      <c r="J2" s="60"/>
    </row>
    <row r="3" spans="1:10" ht="18.75">
      <c r="A3" s="61" t="s">
        <v>1</v>
      </c>
      <c r="B3" s="62"/>
      <c r="C3" s="62"/>
      <c r="D3" s="62"/>
      <c r="E3" s="62"/>
      <c r="F3" s="62"/>
      <c r="G3" s="62"/>
      <c r="H3" s="62"/>
      <c r="I3" s="62"/>
      <c r="J3" s="63"/>
    </row>
    <row r="4" spans="1:10" ht="6.75" customHeight="1">
      <c r="A4" s="70"/>
      <c r="B4" s="71"/>
      <c r="C4" s="71"/>
      <c r="D4" s="71"/>
      <c r="E4" s="71"/>
      <c r="F4" s="71"/>
      <c r="G4" s="71"/>
      <c r="H4" s="71"/>
      <c r="I4" s="71"/>
      <c r="J4" s="72"/>
    </row>
    <row r="5" spans="1:10" ht="14.45" customHeight="1">
      <c r="A5" s="73" t="s">
        <v>2</v>
      </c>
      <c r="B5" s="74"/>
      <c r="C5" s="74"/>
      <c r="D5" s="74"/>
      <c r="E5" s="74"/>
      <c r="F5" s="74"/>
      <c r="G5" s="74"/>
      <c r="H5" s="74"/>
      <c r="I5" s="74"/>
      <c r="J5" s="75"/>
    </row>
    <row r="6" spans="1:10" ht="14.1" customHeight="1">
      <c r="A6" s="8" t="s">
        <v>3</v>
      </c>
      <c r="J6" s="9"/>
    </row>
    <row r="7" spans="1:10" ht="26.1" customHeight="1">
      <c r="A7" s="64" t="s">
        <v>4</v>
      </c>
      <c r="B7" s="65"/>
      <c r="C7" s="65"/>
      <c r="D7" s="65"/>
      <c r="E7" s="65"/>
      <c r="F7" s="65"/>
      <c r="G7" s="65"/>
      <c r="H7" s="65"/>
      <c r="I7" s="65"/>
      <c r="J7" s="66"/>
    </row>
    <row r="8" spans="1:10" ht="14.1" customHeight="1">
      <c r="A8" s="64" t="s">
        <v>5</v>
      </c>
      <c r="B8" s="65"/>
      <c r="C8" s="65"/>
      <c r="D8" s="65"/>
      <c r="E8" s="65"/>
      <c r="F8" s="65"/>
      <c r="G8" s="65"/>
      <c r="H8" s="65"/>
      <c r="I8" s="65"/>
      <c r="J8" s="66"/>
    </row>
    <row r="9" spans="1:10" ht="26.1" customHeight="1">
      <c r="A9" s="64" t="s">
        <v>6</v>
      </c>
      <c r="B9" s="65"/>
      <c r="C9" s="65"/>
      <c r="D9" s="65"/>
      <c r="E9" s="65"/>
      <c r="F9" s="65"/>
      <c r="G9" s="65"/>
      <c r="H9" s="65"/>
      <c r="I9" s="65"/>
      <c r="J9" s="66"/>
    </row>
    <row r="10" spans="1:10">
      <c r="A10" s="79" t="s">
        <v>7</v>
      </c>
      <c r="B10" s="80"/>
      <c r="C10" s="80"/>
      <c r="D10" s="80"/>
      <c r="E10" s="80"/>
      <c r="F10" s="80"/>
      <c r="G10" s="80"/>
      <c r="H10" s="80"/>
      <c r="I10" s="80"/>
      <c r="J10" s="81"/>
    </row>
    <row r="11" spans="1:10" ht="21.2" customHeight="1">
      <c r="A11" s="10" t="s">
        <v>8</v>
      </c>
      <c r="B11" s="11"/>
      <c r="C11" s="11"/>
      <c r="D11" s="11"/>
      <c r="E11" s="11"/>
      <c r="F11" s="11"/>
      <c r="G11" s="11"/>
      <c r="H11" s="11"/>
      <c r="I11" s="11"/>
      <c r="J11" s="12"/>
    </row>
    <row r="12" spans="1:10" ht="26.1" customHeight="1">
      <c r="A12" s="67" t="s">
        <v>9</v>
      </c>
      <c r="B12" s="68"/>
      <c r="C12" s="68"/>
      <c r="D12" s="68"/>
      <c r="E12" s="68"/>
      <c r="F12" s="68"/>
      <c r="G12" s="68"/>
      <c r="H12" s="68"/>
      <c r="I12" s="68"/>
      <c r="J12" s="69"/>
    </row>
    <row r="13" spans="1:10" ht="26.1" customHeight="1">
      <c r="A13" s="67" t="s">
        <v>10</v>
      </c>
      <c r="B13" s="68"/>
      <c r="C13" s="68"/>
      <c r="D13" s="68"/>
      <c r="E13" s="68"/>
      <c r="F13" s="68"/>
      <c r="G13" s="68"/>
      <c r="H13" s="68"/>
      <c r="I13" s="68"/>
      <c r="J13" s="69"/>
    </row>
    <row r="14" spans="1:10" ht="26.1" customHeight="1">
      <c r="A14" s="67" t="s">
        <v>11</v>
      </c>
      <c r="B14" s="68"/>
      <c r="C14" s="68"/>
      <c r="D14" s="68"/>
      <c r="E14" s="68"/>
      <c r="F14" s="68"/>
      <c r="G14" s="68"/>
      <c r="H14" s="68"/>
      <c r="I14" s="68"/>
      <c r="J14" s="69"/>
    </row>
    <row r="15" spans="1:10" ht="26.1" customHeight="1">
      <c r="A15" s="76" t="s">
        <v>12</v>
      </c>
      <c r="B15" s="77"/>
      <c r="C15" s="77"/>
      <c r="D15" s="77"/>
      <c r="E15" s="77"/>
      <c r="F15" s="77"/>
      <c r="G15" s="77"/>
      <c r="H15" s="77"/>
      <c r="I15" s="77"/>
      <c r="J15" s="78"/>
    </row>
    <row r="16" spans="1:10" ht="21.2" customHeight="1">
      <c r="A16" s="13" t="s">
        <v>13</v>
      </c>
      <c r="J16" s="9"/>
    </row>
    <row r="17" spans="1:10" ht="40.35" customHeight="1">
      <c r="A17" s="67" t="s">
        <v>14</v>
      </c>
      <c r="B17" s="68"/>
      <c r="C17" s="68"/>
      <c r="D17" s="68"/>
      <c r="E17" s="68"/>
      <c r="F17" s="68"/>
      <c r="G17" s="68"/>
      <c r="H17" s="68"/>
      <c r="I17" s="68"/>
      <c r="J17" s="69"/>
    </row>
    <row r="18" spans="1:10" ht="26.1" customHeight="1">
      <c r="A18" s="67" t="s">
        <v>15</v>
      </c>
      <c r="B18" s="68"/>
      <c r="C18" s="68"/>
      <c r="D18" s="68"/>
      <c r="E18" s="68"/>
      <c r="F18" s="68"/>
      <c r="G18" s="68"/>
      <c r="H18" s="68"/>
      <c r="I18" s="68"/>
      <c r="J18" s="69"/>
    </row>
    <row r="19" spans="1:10" ht="26.1" customHeight="1">
      <c r="A19" s="76" t="s">
        <v>16</v>
      </c>
      <c r="B19" s="77"/>
      <c r="C19" s="77"/>
      <c r="D19" s="77"/>
      <c r="E19" s="77"/>
      <c r="F19" s="77"/>
      <c r="G19" s="77"/>
      <c r="H19" s="77"/>
      <c r="I19" s="77"/>
      <c r="J19" s="78"/>
    </row>
    <row r="20" spans="1:10" ht="21.2" customHeight="1">
      <c r="A20" s="13" t="s">
        <v>17</v>
      </c>
      <c r="J20" s="9"/>
    </row>
    <row r="21" spans="1:10" ht="26.1" customHeight="1">
      <c r="A21" s="64" t="s">
        <v>18</v>
      </c>
      <c r="B21" s="65"/>
      <c r="C21" s="65"/>
      <c r="D21" s="65"/>
      <c r="E21" s="65"/>
      <c r="F21" s="65"/>
      <c r="G21" s="65"/>
      <c r="H21" s="65"/>
      <c r="I21" s="65"/>
      <c r="J21" s="66"/>
    </row>
    <row r="22" spans="1:10" ht="40.700000000000003" customHeight="1">
      <c r="A22" s="64" t="s">
        <v>19</v>
      </c>
      <c r="B22" s="65"/>
      <c r="C22" s="65"/>
      <c r="D22" s="65"/>
      <c r="E22" s="65"/>
      <c r="F22" s="65"/>
      <c r="G22" s="65"/>
      <c r="H22" s="65"/>
      <c r="I22" s="65"/>
      <c r="J22" s="66"/>
    </row>
    <row r="23" spans="1:10" ht="26.1" customHeight="1">
      <c r="A23" s="64" t="s">
        <v>20</v>
      </c>
      <c r="B23" s="65"/>
      <c r="C23" s="65"/>
      <c r="D23" s="65"/>
      <c r="E23" s="65"/>
      <c r="F23" s="65"/>
      <c r="G23" s="65"/>
      <c r="H23" s="65"/>
      <c r="I23" s="65"/>
      <c r="J23" s="66"/>
    </row>
    <row r="24" spans="1:10">
      <c r="A24" s="76" t="s">
        <v>21</v>
      </c>
      <c r="B24" s="77"/>
      <c r="C24" s="77"/>
      <c r="D24" s="77"/>
      <c r="E24" s="77"/>
      <c r="F24" s="77"/>
      <c r="G24" s="77"/>
      <c r="H24" s="77"/>
      <c r="I24" s="77"/>
      <c r="J24" s="78"/>
    </row>
    <row r="25" spans="1:10" ht="21.2" customHeight="1">
      <c r="A25" s="13" t="s">
        <v>22</v>
      </c>
      <c r="J25" s="9"/>
    </row>
    <row r="26" spans="1:10">
      <c r="A26" s="67" t="s">
        <v>23</v>
      </c>
      <c r="B26" s="68"/>
      <c r="C26" s="68"/>
      <c r="D26" s="68"/>
      <c r="E26" s="68"/>
      <c r="F26" s="68"/>
      <c r="G26" s="68"/>
      <c r="H26" s="68"/>
      <c r="I26" s="68"/>
      <c r="J26" s="69"/>
    </row>
    <row r="27" spans="1:10" ht="39.75" customHeight="1">
      <c r="A27" s="67" t="s">
        <v>24</v>
      </c>
      <c r="B27" s="68"/>
      <c r="C27" s="68"/>
      <c r="D27" s="68"/>
      <c r="E27" s="68"/>
      <c r="F27" s="68"/>
      <c r="G27" s="68"/>
      <c r="H27" s="68"/>
      <c r="I27" s="68"/>
      <c r="J27" s="69"/>
    </row>
    <row r="28" spans="1:10" ht="39.75" customHeight="1">
      <c r="A28" s="67" t="s">
        <v>25</v>
      </c>
      <c r="B28" s="68"/>
      <c r="C28" s="68"/>
      <c r="D28" s="68"/>
      <c r="E28" s="68"/>
      <c r="F28" s="68"/>
      <c r="G28" s="68"/>
      <c r="H28" s="68"/>
      <c r="I28" s="68"/>
      <c r="J28" s="69"/>
    </row>
    <row r="29" spans="1:10" ht="41.45" customHeight="1">
      <c r="A29" s="67" t="s">
        <v>26</v>
      </c>
      <c r="B29" s="68"/>
      <c r="C29" s="68"/>
      <c r="D29" s="68"/>
      <c r="E29" s="68"/>
      <c r="F29" s="68"/>
      <c r="G29" s="68"/>
      <c r="H29" s="68"/>
      <c r="I29" s="68"/>
      <c r="J29" s="69"/>
    </row>
    <row r="30" spans="1:10" ht="25.5" customHeight="1">
      <c r="A30" s="76" t="s">
        <v>27</v>
      </c>
      <c r="B30" s="77"/>
      <c r="C30" s="77"/>
      <c r="D30" s="77"/>
      <c r="E30" s="77"/>
      <c r="F30" s="77"/>
      <c r="G30" s="77"/>
      <c r="H30" s="77"/>
      <c r="I30" s="77"/>
      <c r="J30" s="78"/>
    </row>
    <row r="31" spans="1:10" ht="21.2" customHeight="1">
      <c r="A31" s="13" t="s">
        <v>28</v>
      </c>
      <c r="J31" s="9"/>
    </row>
    <row r="32" spans="1:10" ht="54" customHeight="1">
      <c r="A32" s="67" t="s">
        <v>29</v>
      </c>
      <c r="B32" s="68"/>
      <c r="C32" s="68"/>
      <c r="D32" s="68"/>
      <c r="E32" s="68"/>
      <c r="F32" s="68"/>
      <c r="G32" s="68"/>
      <c r="H32" s="68"/>
      <c r="I32" s="68"/>
      <c r="J32" s="69"/>
    </row>
    <row r="33" spans="1:10" ht="26.1" customHeight="1">
      <c r="A33" s="88" t="s">
        <v>30</v>
      </c>
      <c r="B33" s="89"/>
      <c r="C33" s="89"/>
      <c r="D33" s="89"/>
      <c r="E33" s="89"/>
      <c r="F33" s="89"/>
      <c r="G33" s="89"/>
      <c r="H33" s="89"/>
      <c r="I33" s="89"/>
      <c r="J33" s="90"/>
    </row>
    <row r="34" spans="1:10" ht="26.1" customHeight="1">
      <c r="A34" s="88" t="s">
        <v>31</v>
      </c>
      <c r="B34" s="89"/>
      <c r="C34" s="89"/>
      <c r="D34" s="89"/>
      <c r="E34" s="89"/>
      <c r="F34" s="89"/>
      <c r="G34" s="89"/>
      <c r="H34" s="89"/>
      <c r="I34" s="89"/>
      <c r="J34" s="90"/>
    </row>
    <row r="35" spans="1:10" ht="26.1" customHeight="1">
      <c r="A35" s="91" t="s">
        <v>32</v>
      </c>
      <c r="B35" s="92"/>
      <c r="C35" s="92"/>
      <c r="D35" s="92"/>
      <c r="E35" s="92"/>
      <c r="F35" s="92"/>
      <c r="G35" s="92"/>
      <c r="H35" s="92"/>
      <c r="I35" s="92"/>
      <c r="J35" s="93"/>
    </row>
    <row r="36" spans="1:10" ht="21.2" customHeight="1">
      <c r="A36" s="13" t="s">
        <v>33</v>
      </c>
      <c r="J36" s="9"/>
    </row>
    <row r="37" spans="1:10" ht="26.1" customHeight="1">
      <c r="A37" s="76" t="s">
        <v>34</v>
      </c>
      <c r="B37" s="77"/>
      <c r="C37" s="77"/>
      <c r="D37" s="77"/>
      <c r="E37" s="77"/>
      <c r="F37" s="77"/>
      <c r="G37" s="77"/>
      <c r="H37" s="77"/>
      <c r="I37" s="77"/>
      <c r="J37" s="78"/>
    </row>
    <row r="38" spans="1:10">
      <c r="A38" s="14"/>
      <c r="J38" s="9"/>
    </row>
    <row r="39" spans="1:10">
      <c r="A39" s="85" t="s">
        <v>35</v>
      </c>
      <c r="B39" s="86"/>
      <c r="C39" s="86"/>
      <c r="D39" s="86"/>
      <c r="E39" s="86"/>
      <c r="F39" s="86"/>
      <c r="G39" s="86"/>
      <c r="H39" s="86"/>
      <c r="I39" s="86"/>
      <c r="J39" s="87"/>
    </row>
    <row r="40" spans="1:10">
      <c r="A40" s="82"/>
      <c r="B40" s="83"/>
      <c r="C40" s="83"/>
      <c r="D40" s="83"/>
      <c r="E40" s="83"/>
      <c r="F40" s="83"/>
      <c r="G40" s="83"/>
      <c r="H40" s="83"/>
      <c r="I40" s="83"/>
      <c r="J40" s="84"/>
    </row>
  </sheetData>
  <sheetProtection algorithmName="SHA-512" hashValue="7x4jsunWVO8GAr7HsrEC1myvL1K4zGF+G3MjPSknyIZjppFbKbull4tiDJ5yQxu8W6vnJXW310zvTQHx4iNJ0A==" saltValue="YYC++nuZuj/E2h1VG3U1VQ==" spinCount="100000" sheet="1" objects="1" scenarios="1"/>
  <mergeCells count="31">
    <mergeCell ref="A40:J40"/>
    <mergeCell ref="A39:J39"/>
    <mergeCell ref="A28:J28"/>
    <mergeCell ref="A26:J26"/>
    <mergeCell ref="A30:J30"/>
    <mergeCell ref="A33:J33"/>
    <mergeCell ref="A37:J37"/>
    <mergeCell ref="A35:J35"/>
    <mergeCell ref="A34:J34"/>
    <mergeCell ref="A17:J17"/>
    <mergeCell ref="A27:J27"/>
    <mergeCell ref="A23:J23"/>
    <mergeCell ref="A24:J24"/>
    <mergeCell ref="A32:J32"/>
    <mergeCell ref="A29:J29"/>
    <mergeCell ref="A2:J2"/>
    <mergeCell ref="A3:J3"/>
    <mergeCell ref="A8:J8"/>
    <mergeCell ref="A18:J18"/>
    <mergeCell ref="A22:J22"/>
    <mergeCell ref="A7:J7"/>
    <mergeCell ref="A12:J12"/>
    <mergeCell ref="A13:J13"/>
    <mergeCell ref="A4:J4"/>
    <mergeCell ref="A5:J5"/>
    <mergeCell ref="A15:J15"/>
    <mergeCell ref="A21:J21"/>
    <mergeCell ref="A19:J19"/>
    <mergeCell ref="A9:J9"/>
    <mergeCell ref="A14:J14"/>
    <mergeCell ref="A10:J10"/>
  </mergeCells>
  <hyperlinks>
    <hyperlink ref="A11" location="'1. Informações Básicas'!A1" display="1. Informações Básicas" xr:uid="{00000000-0004-0000-0000-000000000000}"/>
    <hyperlink ref="A16" location="'2. População'!A1" display="2. População" xr:uid="{00000000-0004-0000-0000-000001000000}"/>
    <hyperlink ref="A20" location="'3. Avaliação Atuarial'!A1" display="3. Avaliação Atuarial" xr:uid="{00000000-0004-0000-0000-000002000000}"/>
    <hyperlink ref="A25" location="'4. Excedente-Insuficiência'!A1" display="4. Excedente-Insuficiência" xr:uid="{00000000-0004-0000-0000-000003000000}"/>
    <hyperlink ref="A31" location="'5. Dívidas e + compromissos'!A1" display="5. Contratos de Dívidas e Outros Compromissos dos Patrocinadores" xr:uid="{00000000-0004-0000-0000-000004000000}"/>
    <hyperlink ref="A36" location="'6. Demandas Judiciais'!A1" display="6. Relatório de Demandas Judiciais Passivas" xr:uid="{00000000-0004-0000-0000-000005000000}"/>
  </hyperlinks>
  <pageMargins left="0.31496062992125984" right="0.73611111111111116" top="1.0236220472440944" bottom="0.74803149606299213" header="0.31496062992125984" footer="0.31496062992125984"/>
  <pageSetup paperSize="9" fitToWidth="0" fitToHeight="0" orientation="portrait" verticalDpi="300"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lha3"/>
  <dimension ref="A1:J502"/>
  <sheetViews>
    <sheetView showGridLines="0" showRuler="0" view="pageBreakPreview" zoomScaleNormal="100" zoomScaleSheetLayoutView="100" zoomScalePageLayoutView="120" workbookViewId="0">
      <selection activeCell="N8" sqref="N8"/>
    </sheetView>
  </sheetViews>
  <sheetFormatPr defaultColWidth="9.140625" defaultRowHeight="15"/>
  <cols>
    <col min="1" max="1" width="12" style="7" customWidth="1"/>
    <col min="2" max="2" width="11" style="7" customWidth="1"/>
    <col min="3" max="9" width="8.85546875" style="7" customWidth="1"/>
    <col min="10" max="16384" width="9.140625" style="7"/>
  </cols>
  <sheetData>
    <row r="1" spans="1:10" ht="6.75" customHeight="1">
      <c r="A1" s="20"/>
      <c r="B1" s="21"/>
      <c r="C1" s="21"/>
      <c r="D1" s="21"/>
      <c r="E1" s="21"/>
      <c r="F1" s="21"/>
      <c r="G1" s="21"/>
      <c r="H1" s="21"/>
      <c r="I1" s="21"/>
      <c r="J1" s="21"/>
    </row>
    <row r="2" spans="1:10">
      <c r="A2" s="94" t="s">
        <v>36</v>
      </c>
      <c r="B2" s="94"/>
      <c r="C2" s="94"/>
      <c r="D2" s="94"/>
      <c r="E2" s="94"/>
      <c r="F2" s="94"/>
      <c r="G2" s="94"/>
      <c r="H2" s="94"/>
      <c r="I2" s="94"/>
      <c r="J2" s="94"/>
    </row>
    <row r="3" spans="1:10" ht="6.95" customHeight="1" thickBot="1">
      <c r="A3" s="21"/>
      <c r="B3" s="21"/>
      <c r="C3" s="21"/>
      <c r="D3" s="21"/>
      <c r="E3" s="21"/>
      <c r="F3" s="21"/>
      <c r="G3" s="21"/>
      <c r="H3" s="21"/>
      <c r="I3" s="21"/>
      <c r="J3" s="21"/>
    </row>
    <row r="4" spans="1:10" ht="16.5" thickTop="1" thickBot="1">
      <c r="A4" s="26" t="s">
        <v>37</v>
      </c>
      <c r="B4" s="30">
        <v>45657</v>
      </c>
      <c r="E4" s="28"/>
      <c r="F4" s="21"/>
      <c r="G4" s="34"/>
      <c r="H4" s="21"/>
      <c r="I4" s="21"/>
      <c r="J4" s="21"/>
    </row>
    <row r="5" spans="1:10" ht="6.6" customHeight="1" thickTop="1" thickBot="1">
      <c r="A5" s="21"/>
      <c r="B5" s="21"/>
      <c r="C5" s="21"/>
      <c r="D5" s="21"/>
      <c r="E5" s="21"/>
      <c r="F5" s="21"/>
      <c r="G5" s="21"/>
      <c r="H5" s="21"/>
      <c r="I5" s="21"/>
      <c r="J5" s="21"/>
    </row>
    <row r="6" spans="1:10" ht="16.5" thickTop="1" thickBot="1">
      <c r="A6" s="29" t="s">
        <v>38</v>
      </c>
      <c r="D6" s="41">
        <v>0.5</v>
      </c>
      <c r="E6" s="21"/>
      <c r="F6" s="21"/>
      <c r="G6" s="21"/>
      <c r="H6" s="21"/>
      <c r="I6" s="21"/>
      <c r="J6" s="21"/>
    </row>
    <row r="7" spans="1:10" ht="6.6" customHeight="1" thickTop="1" thickBot="1">
      <c r="A7" s="21"/>
      <c r="B7" s="21"/>
      <c r="C7" s="21"/>
      <c r="D7" s="21"/>
      <c r="E7" s="21"/>
      <c r="F7" s="21"/>
      <c r="G7" s="21"/>
      <c r="H7" s="21"/>
      <c r="I7" s="21"/>
      <c r="J7" s="21"/>
    </row>
    <row r="8" spans="1:10" ht="90" customHeight="1" thickTop="1">
      <c r="A8" s="27" t="s">
        <v>39</v>
      </c>
      <c r="B8" s="99" t="s">
        <v>40</v>
      </c>
      <c r="C8" s="100">
        <v>3</v>
      </c>
      <c r="D8" s="100"/>
      <c r="E8" s="100"/>
      <c r="F8" s="100"/>
      <c r="G8" s="100"/>
      <c r="H8" s="100"/>
      <c r="I8" s="100"/>
      <c r="J8" s="101"/>
    </row>
    <row r="9" spans="1:10" ht="52.35" customHeight="1" thickBot="1">
      <c r="A9" s="21"/>
      <c r="B9" s="102"/>
      <c r="C9" s="103"/>
      <c r="D9" s="103"/>
      <c r="E9" s="103"/>
      <c r="F9" s="103"/>
      <c r="G9" s="103"/>
      <c r="H9" s="103"/>
      <c r="I9" s="103"/>
      <c r="J9" s="104"/>
    </row>
    <row r="10" spans="1:10" ht="6.6" customHeight="1" thickTop="1">
      <c r="A10" s="22"/>
      <c r="B10" s="22"/>
      <c r="C10" s="22"/>
      <c r="D10" s="24"/>
      <c r="E10" s="24"/>
      <c r="F10" s="24"/>
      <c r="G10" s="24"/>
      <c r="H10" s="24"/>
      <c r="I10" s="24"/>
      <c r="J10" s="23"/>
    </row>
    <row r="11" spans="1:10" ht="6.6" customHeight="1">
      <c r="A11" s="21"/>
      <c r="B11" s="21"/>
      <c r="C11" s="21"/>
      <c r="D11" s="25"/>
      <c r="E11" s="25"/>
      <c r="F11" s="25"/>
      <c r="G11" s="25"/>
      <c r="H11" s="25"/>
      <c r="I11" s="25"/>
      <c r="J11" s="21"/>
    </row>
    <row r="12" spans="1:10">
      <c r="A12" s="98" t="s">
        <v>41</v>
      </c>
      <c r="B12" s="98"/>
      <c r="C12" s="98"/>
      <c r="D12" s="98"/>
      <c r="E12" s="98"/>
      <c r="F12" s="98"/>
      <c r="G12" s="98"/>
      <c r="H12" s="98"/>
      <c r="I12" s="98"/>
      <c r="J12" s="98"/>
    </row>
    <row r="13" spans="1:10" ht="6.95" customHeight="1">
      <c r="A13" s="21"/>
      <c r="B13" s="21"/>
      <c r="C13" s="21"/>
      <c r="D13" s="21"/>
      <c r="E13" s="21"/>
      <c r="F13" s="21"/>
      <c r="G13" s="21"/>
      <c r="H13" s="21"/>
      <c r="I13" s="21"/>
      <c r="J13" s="21"/>
    </row>
    <row r="14" spans="1:10">
      <c r="A14" s="98" t="s">
        <v>42</v>
      </c>
      <c r="B14" s="98"/>
      <c r="C14" s="98"/>
      <c r="D14" s="98"/>
      <c r="E14" s="98"/>
      <c r="F14" s="98"/>
      <c r="G14" s="98"/>
      <c r="H14" s="98"/>
      <c r="I14" s="98"/>
      <c r="J14" s="98"/>
    </row>
    <row r="15" spans="1:10" ht="6.95" customHeight="1" thickBot="1">
      <c r="A15" s="21"/>
      <c r="B15" s="21"/>
      <c r="C15" s="21"/>
      <c r="D15" s="21"/>
      <c r="E15" s="21"/>
      <c r="F15" s="21"/>
      <c r="G15" s="21"/>
      <c r="H15" s="21"/>
      <c r="I15" s="21"/>
      <c r="J15" s="21"/>
    </row>
    <row r="16" spans="1:10" ht="16.5" thickTop="1" thickBot="1">
      <c r="A16" s="26" t="s">
        <v>43</v>
      </c>
      <c r="B16" s="31" t="s">
        <v>44</v>
      </c>
      <c r="C16" s="95" t="s">
        <v>45</v>
      </c>
      <c r="D16" s="96"/>
      <c r="E16" s="96"/>
      <c r="F16" s="96"/>
      <c r="G16" s="96"/>
      <c r="H16" s="96"/>
      <c r="I16" s="96"/>
      <c r="J16" s="97"/>
    </row>
    <row r="17" spans="1:10" ht="16.5" thickTop="1" thickBot="1">
      <c r="A17" s="26" t="s">
        <v>46</v>
      </c>
      <c r="B17" s="32" t="s">
        <v>47</v>
      </c>
      <c r="C17" s="95" t="s">
        <v>48</v>
      </c>
      <c r="D17" s="96"/>
      <c r="E17" s="96"/>
      <c r="F17" s="96"/>
      <c r="G17" s="96"/>
      <c r="H17" s="96"/>
      <c r="I17" s="96"/>
      <c r="J17" s="97"/>
    </row>
    <row r="18" spans="1:10" ht="6.95" customHeight="1" thickTop="1">
      <c r="A18" s="21"/>
      <c r="B18" s="21"/>
      <c r="C18" s="21"/>
      <c r="D18" s="21"/>
      <c r="E18" s="21"/>
      <c r="F18" s="21"/>
      <c r="G18" s="21"/>
      <c r="H18" s="21"/>
      <c r="I18" s="21"/>
      <c r="J18" s="21"/>
    </row>
    <row r="19" spans="1:10">
      <c r="A19" s="98" t="s">
        <v>49</v>
      </c>
      <c r="B19" s="98"/>
      <c r="C19" s="98"/>
      <c r="D19" s="98"/>
      <c r="E19" s="98"/>
      <c r="F19" s="98"/>
      <c r="G19" s="98"/>
      <c r="H19" s="98"/>
      <c r="I19" s="98"/>
      <c r="J19" s="98"/>
    </row>
    <row r="20" spans="1:10" ht="6.95" customHeight="1" thickBot="1">
      <c r="A20" s="21"/>
      <c r="B20" s="21"/>
      <c r="C20" s="21"/>
      <c r="D20" s="21"/>
      <c r="E20" s="21"/>
      <c r="F20" s="21"/>
      <c r="G20" s="21"/>
      <c r="H20" s="21"/>
      <c r="I20" s="21"/>
      <c r="J20" s="21"/>
    </row>
    <row r="21" spans="1:10" s="39" customFormat="1" ht="16.5" thickTop="1" thickBot="1">
      <c r="A21" s="40" t="s">
        <v>43</v>
      </c>
      <c r="B21" s="31" t="s">
        <v>44</v>
      </c>
      <c r="C21" s="95" t="s">
        <v>45</v>
      </c>
      <c r="D21" s="96"/>
      <c r="E21" s="96"/>
      <c r="F21" s="96"/>
      <c r="G21" s="96"/>
      <c r="H21" s="96"/>
      <c r="I21" s="96"/>
      <c r="J21" s="97"/>
    </row>
    <row r="22" spans="1:10" s="39" customFormat="1" ht="16.5" thickTop="1" thickBot="1">
      <c r="A22" s="40" t="s">
        <v>46</v>
      </c>
      <c r="B22" s="32"/>
      <c r="C22" s="95" t="s">
        <v>50</v>
      </c>
      <c r="D22" s="96"/>
      <c r="E22" s="96"/>
      <c r="F22" s="96"/>
      <c r="G22" s="96"/>
      <c r="H22" s="96"/>
      <c r="I22" s="96"/>
      <c r="J22" s="97"/>
    </row>
    <row r="23" spans="1:10" s="39" customFormat="1" ht="6.95" customHeight="1" thickTop="1">
      <c r="A23" s="38"/>
      <c r="B23" s="38"/>
      <c r="C23" s="38"/>
      <c r="D23" s="38"/>
      <c r="E23" s="38"/>
      <c r="F23" s="38"/>
      <c r="G23" s="38"/>
      <c r="H23" s="38"/>
      <c r="I23" s="38"/>
      <c r="J23" s="38"/>
    </row>
    <row r="24" spans="1:10" s="42" customFormat="1"/>
    <row r="25" spans="1:10" s="42" customFormat="1"/>
    <row r="26" spans="1:10" s="42" customFormat="1"/>
    <row r="27" spans="1:10" s="42" customFormat="1"/>
    <row r="28" spans="1:10" s="42" customFormat="1"/>
    <row r="29" spans="1:10" s="42" customFormat="1"/>
    <row r="30" spans="1:10" s="42" customFormat="1"/>
    <row r="31" spans="1:10" s="39" customFormat="1">
      <c r="A31" s="42"/>
      <c r="B31" s="42"/>
      <c r="C31" s="42"/>
      <c r="D31" s="42"/>
      <c r="E31" s="42"/>
      <c r="F31" s="42"/>
      <c r="G31" s="42"/>
      <c r="H31" s="42"/>
      <c r="I31" s="42"/>
      <c r="J31" s="42"/>
    </row>
    <row r="32" spans="1:10" s="39" customFormat="1">
      <c r="A32" s="42"/>
      <c r="B32" s="42"/>
      <c r="C32" s="42"/>
      <c r="D32" s="42"/>
      <c r="E32" s="42"/>
      <c r="F32" s="42"/>
      <c r="G32" s="42"/>
      <c r="H32" s="42"/>
      <c r="I32" s="42"/>
      <c r="J32" s="42"/>
    </row>
    <row r="33" spans="1:10" s="39" customFormat="1">
      <c r="A33" s="42"/>
      <c r="B33" s="42"/>
      <c r="C33" s="42"/>
      <c r="D33" s="42"/>
      <c r="E33" s="42"/>
      <c r="F33" s="42"/>
      <c r="G33" s="42"/>
      <c r="H33" s="42"/>
      <c r="I33" s="42"/>
      <c r="J33" s="42"/>
    </row>
    <row r="34" spans="1:10" s="39" customFormat="1">
      <c r="A34" s="42"/>
      <c r="B34" s="42"/>
      <c r="C34" s="42"/>
      <c r="D34" s="42"/>
      <c r="E34" s="42"/>
      <c r="F34" s="42"/>
      <c r="G34" s="42"/>
      <c r="H34" s="42"/>
      <c r="I34" s="42"/>
      <c r="J34" s="42"/>
    </row>
    <row r="35" spans="1:10" s="39" customFormat="1">
      <c r="A35" s="42"/>
      <c r="B35" s="42"/>
      <c r="C35" s="42"/>
      <c r="D35" s="42"/>
      <c r="E35" s="42"/>
      <c r="F35" s="42"/>
      <c r="G35" s="42"/>
      <c r="H35" s="42"/>
      <c r="I35" s="42"/>
      <c r="J35" s="42"/>
    </row>
    <row r="36" spans="1:10" s="39" customFormat="1">
      <c r="A36" s="42"/>
      <c r="B36" s="42"/>
      <c r="C36" s="42"/>
      <c r="D36" s="42"/>
      <c r="E36" s="42"/>
      <c r="F36" s="42"/>
      <c r="G36" s="42"/>
      <c r="H36" s="42"/>
      <c r="I36" s="42"/>
      <c r="J36" s="42"/>
    </row>
    <row r="37" spans="1:10" s="39" customFormat="1">
      <c r="A37" s="42"/>
      <c r="B37" s="42"/>
      <c r="C37" s="42"/>
      <c r="D37" s="42"/>
      <c r="E37" s="42"/>
      <c r="F37" s="42"/>
      <c r="G37" s="42"/>
      <c r="H37" s="42"/>
      <c r="I37" s="42"/>
      <c r="J37" s="42"/>
    </row>
    <row r="38" spans="1:10" s="39" customFormat="1">
      <c r="A38" s="42"/>
      <c r="B38" s="42"/>
      <c r="C38" s="42"/>
      <c r="D38" s="42"/>
      <c r="E38" s="42"/>
      <c r="F38" s="42"/>
      <c r="G38" s="42"/>
      <c r="H38" s="42"/>
      <c r="I38" s="42"/>
      <c r="J38" s="42"/>
    </row>
    <row r="39" spans="1:10" s="39" customFormat="1">
      <c r="A39" s="42"/>
      <c r="B39" s="42"/>
      <c r="C39" s="42"/>
      <c r="D39" s="42"/>
      <c r="E39" s="42"/>
      <c r="F39" s="42"/>
      <c r="G39" s="42"/>
      <c r="H39" s="42"/>
      <c r="I39" s="42"/>
      <c r="J39" s="42"/>
    </row>
    <row r="40" spans="1:10" s="39" customFormat="1">
      <c r="A40" s="42"/>
      <c r="B40" s="42"/>
      <c r="C40" s="42"/>
      <c r="D40" s="42"/>
      <c r="E40" s="42"/>
      <c r="F40" s="42"/>
      <c r="G40" s="42"/>
      <c r="H40" s="42"/>
      <c r="I40" s="42"/>
      <c r="J40" s="42"/>
    </row>
    <row r="41" spans="1:10" s="39" customFormat="1">
      <c r="A41" s="42"/>
      <c r="B41" s="42"/>
      <c r="C41" s="42"/>
      <c r="D41" s="42"/>
      <c r="E41" s="42"/>
      <c r="F41" s="42"/>
      <c r="G41" s="42"/>
      <c r="H41" s="42"/>
      <c r="I41" s="42"/>
      <c r="J41" s="42"/>
    </row>
    <row r="42" spans="1:10" s="39" customFormat="1">
      <c r="A42" s="42"/>
      <c r="B42" s="42"/>
      <c r="C42" s="42"/>
      <c r="D42" s="42"/>
      <c r="E42" s="42"/>
      <c r="F42" s="42"/>
      <c r="G42" s="42"/>
      <c r="H42" s="42"/>
      <c r="I42" s="42"/>
      <c r="J42" s="42"/>
    </row>
    <row r="43" spans="1:10" s="39" customFormat="1">
      <c r="A43" s="42"/>
      <c r="B43" s="42"/>
      <c r="C43" s="42"/>
      <c r="D43" s="42"/>
      <c r="E43" s="42"/>
      <c r="F43" s="42"/>
      <c r="G43" s="42"/>
      <c r="H43" s="42"/>
      <c r="I43" s="42"/>
      <c r="J43" s="42"/>
    </row>
    <row r="44" spans="1:10" s="39" customFormat="1">
      <c r="A44" s="42"/>
      <c r="B44" s="42"/>
      <c r="C44" s="42"/>
      <c r="D44" s="42"/>
      <c r="E44" s="42"/>
      <c r="F44" s="42"/>
      <c r="G44" s="42"/>
      <c r="H44" s="42"/>
      <c r="I44" s="42"/>
      <c r="J44" s="42"/>
    </row>
    <row r="45" spans="1:10" s="39" customFormat="1">
      <c r="A45" s="42"/>
      <c r="B45" s="42"/>
      <c r="C45" s="42"/>
      <c r="D45" s="42"/>
      <c r="E45" s="42"/>
      <c r="F45" s="42"/>
      <c r="G45" s="42"/>
      <c r="H45" s="42"/>
      <c r="I45" s="42"/>
      <c r="J45" s="42"/>
    </row>
    <row r="46" spans="1:10" s="39" customFormat="1">
      <c r="A46" s="42"/>
      <c r="B46" s="42"/>
      <c r="C46" s="42"/>
      <c r="D46" s="42"/>
      <c r="E46" s="42"/>
      <c r="F46" s="42"/>
      <c r="G46" s="42"/>
      <c r="H46" s="42"/>
      <c r="I46" s="42"/>
      <c r="J46" s="42"/>
    </row>
    <row r="47" spans="1:10" s="39" customFormat="1">
      <c r="A47" s="42"/>
      <c r="B47" s="42"/>
      <c r="C47" s="42"/>
      <c r="D47" s="42"/>
      <c r="E47" s="42"/>
      <c r="F47" s="42"/>
      <c r="G47" s="42"/>
      <c r="H47" s="42"/>
      <c r="I47" s="42"/>
      <c r="J47" s="42"/>
    </row>
    <row r="48" spans="1:10" s="39" customFormat="1">
      <c r="A48" s="42"/>
      <c r="B48" s="42"/>
      <c r="C48" s="42"/>
      <c r="D48" s="42"/>
      <c r="E48" s="42"/>
      <c r="F48" s="42"/>
      <c r="G48" s="42"/>
      <c r="H48" s="42"/>
      <c r="I48" s="42"/>
      <c r="J48" s="42"/>
    </row>
    <row r="49" spans="1:10" s="39" customFormat="1">
      <c r="A49" s="42"/>
      <c r="B49" s="42"/>
      <c r="C49" s="42"/>
      <c r="D49" s="42"/>
      <c r="E49" s="42"/>
      <c r="F49" s="42"/>
      <c r="G49" s="42"/>
      <c r="H49" s="42"/>
      <c r="I49" s="42"/>
      <c r="J49" s="42"/>
    </row>
    <row r="50" spans="1:10" s="39" customFormat="1">
      <c r="A50" s="42"/>
      <c r="B50" s="42"/>
      <c r="C50" s="42"/>
      <c r="D50" s="42"/>
      <c r="E50" s="42"/>
      <c r="F50" s="42"/>
      <c r="G50" s="42"/>
      <c r="H50" s="42"/>
      <c r="I50" s="42"/>
      <c r="J50" s="42"/>
    </row>
    <row r="51" spans="1:10" s="39" customFormat="1">
      <c r="A51" s="42"/>
      <c r="B51" s="42"/>
      <c r="C51" s="42"/>
      <c r="D51" s="42"/>
      <c r="E51" s="42"/>
      <c r="F51" s="42"/>
      <c r="G51" s="42"/>
      <c r="H51" s="42"/>
      <c r="I51" s="42"/>
      <c r="J51" s="42"/>
    </row>
    <row r="52" spans="1:10" s="39" customFormat="1">
      <c r="A52" s="42"/>
      <c r="B52" s="42"/>
      <c r="C52" s="42"/>
      <c r="D52" s="42"/>
      <c r="E52" s="42"/>
      <c r="F52" s="42"/>
      <c r="G52" s="42"/>
      <c r="H52" s="42"/>
      <c r="I52" s="42"/>
      <c r="J52" s="42"/>
    </row>
    <row r="53" spans="1:10" s="39" customFormat="1">
      <c r="A53" s="42"/>
      <c r="B53" s="42"/>
      <c r="C53" s="42"/>
      <c r="D53" s="42"/>
      <c r="E53" s="42"/>
      <c r="F53" s="42"/>
      <c r="G53" s="42"/>
      <c r="H53" s="42"/>
      <c r="I53" s="42"/>
      <c r="J53" s="42"/>
    </row>
    <row r="54" spans="1:10" s="39" customFormat="1">
      <c r="A54" s="42"/>
      <c r="B54" s="42"/>
      <c r="C54" s="42"/>
      <c r="D54" s="42"/>
      <c r="E54" s="42"/>
      <c r="F54" s="42"/>
      <c r="G54" s="42"/>
      <c r="H54" s="42"/>
      <c r="I54" s="42"/>
      <c r="J54" s="42"/>
    </row>
    <row r="55" spans="1:10" s="39" customFormat="1">
      <c r="A55" s="42"/>
      <c r="B55" s="42"/>
      <c r="C55" s="42"/>
      <c r="D55" s="42"/>
      <c r="E55" s="42"/>
      <c r="F55" s="42"/>
      <c r="G55" s="42"/>
      <c r="H55" s="42"/>
      <c r="I55" s="42"/>
      <c r="J55" s="42"/>
    </row>
    <row r="56" spans="1:10" s="39" customFormat="1">
      <c r="A56" s="42"/>
      <c r="B56" s="42"/>
      <c r="C56" s="42"/>
      <c r="D56" s="42"/>
      <c r="E56" s="42"/>
      <c r="F56" s="42"/>
      <c r="G56" s="42"/>
      <c r="H56" s="42"/>
      <c r="I56" s="42"/>
      <c r="J56" s="42"/>
    </row>
    <row r="57" spans="1:10" s="39" customFormat="1">
      <c r="A57" s="42"/>
      <c r="B57" s="42"/>
      <c r="C57" s="42"/>
      <c r="D57" s="42"/>
      <c r="E57" s="42"/>
      <c r="F57" s="42"/>
      <c r="G57" s="42"/>
      <c r="H57" s="42"/>
      <c r="I57" s="42"/>
      <c r="J57" s="42"/>
    </row>
    <row r="58" spans="1:10" s="39" customFormat="1">
      <c r="A58" s="42"/>
      <c r="B58" s="42"/>
      <c r="C58" s="42"/>
      <c r="D58" s="42"/>
      <c r="E58" s="42"/>
      <c r="F58" s="42"/>
      <c r="G58" s="42"/>
      <c r="H58" s="42"/>
      <c r="I58" s="42"/>
      <c r="J58" s="42"/>
    </row>
    <row r="59" spans="1:10" s="39" customFormat="1">
      <c r="A59" s="42"/>
      <c r="B59" s="42"/>
      <c r="C59" s="42"/>
      <c r="D59" s="42"/>
      <c r="E59" s="42"/>
      <c r="F59" s="42"/>
      <c r="G59" s="42"/>
      <c r="H59" s="42"/>
      <c r="I59" s="42"/>
      <c r="J59" s="42"/>
    </row>
    <row r="60" spans="1:10" s="39" customFormat="1">
      <c r="A60" s="42"/>
      <c r="B60" s="42"/>
      <c r="C60" s="42"/>
      <c r="D60" s="42"/>
      <c r="E60" s="42"/>
      <c r="F60" s="42"/>
      <c r="G60" s="42"/>
      <c r="H60" s="42"/>
      <c r="I60" s="42"/>
      <c r="J60" s="42"/>
    </row>
    <row r="61" spans="1:10" s="39" customFormat="1">
      <c r="A61" s="42"/>
      <c r="B61" s="42"/>
      <c r="C61" s="42"/>
      <c r="D61" s="42"/>
      <c r="E61" s="42"/>
      <c r="F61" s="42"/>
      <c r="G61" s="42"/>
      <c r="H61" s="42"/>
      <c r="I61" s="42"/>
      <c r="J61" s="42"/>
    </row>
    <row r="62" spans="1:10" s="39" customFormat="1">
      <c r="A62" s="42"/>
      <c r="B62" s="42"/>
      <c r="C62" s="42"/>
      <c r="D62" s="42"/>
      <c r="E62" s="42"/>
      <c r="F62" s="42"/>
      <c r="G62" s="42"/>
      <c r="H62" s="42"/>
      <c r="I62" s="42"/>
      <c r="J62" s="42"/>
    </row>
    <row r="63" spans="1:10" s="39" customFormat="1">
      <c r="A63" s="42"/>
      <c r="B63" s="42"/>
      <c r="C63" s="42"/>
      <c r="D63" s="42"/>
      <c r="E63" s="42"/>
      <c r="F63" s="42"/>
      <c r="G63" s="42"/>
      <c r="H63" s="42"/>
      <c r="I63" s="42"/>
      <c r="J63" s="42"/>
    </row>
    <row r="64" spans="1:10" s="39" customFormat="1">
      <c r="A64" s="42"/>
      <c r="B64" s="42"/>
      <c r="C64" s="42"/>
      <c r="D64" s="42"/>
      <c r="E64" s="42"/>
      <c r="F64" s="42"/>
      <c r="G64" s="42"/>
      <c r="H64" s="42"/>
      <c r="I64" s="42"/>
      <c r="J64" s="42"/>
    </row>
    <row r="65" spans="1:10" s="39" customFormat="1">
      <c r="A65" s="42"/>
      <c r="B65" s="42"/>
      <c r="C65" s="42"/>
      <c r="D65" s="42"/>
      <c r="E65" s="42"/>
      <c r="F65" s="42"/>
      <c r="G65" s="42"/>
      <c r="H65" s="42"/>
      <c r="I65" s="42"/>
      <c r="J65" s="42"/>
    </row>
    <row r="66" spans="1:10" s="39" customFormat="1">
      <c r="A66" s="42"/>
      <c r="B66" s="42"/>
      <c r="C66" s="42"/>
      <c r="D66" s="42"/>
      <c r="E66" s="42"/>
      <c r="F66" s="42"/>
      <c r="G66" s="42"/>
      <c r="H66" s="42"/>
      <c r="I66" s="42"/>
      <c r="J66" s="42"/>
    </row>
    <row r="67" spans="1:10" s="39" customFormat="1">
      <c r="A67" s="42"/>
      <c r="B67" s="42"/>
      <c r="C67" s="42"/>
      <c r="D67" s="42"/>
      <c r="E67" s="42"/>
      <c r="F67" s="42"/>
      <c r="G67" s="42"/>
      <c r="H67" s="42"/>
      <c r="I67" s="42"/>
      <c r="J67" s="42"/>
    </row>
    <row r="68" spans="1:10" s="39" customFormat="1">
      <c r="A68" s="42"/>
      <c r="B68" s="42"/>
      <c r="C68" s="42"/>
      <c r="D68" s="42"/>
      <c r="E68" s="42"/>
      <c r="F68" s="42"/>
      <c r="G68" s="42"/>
      <c r="H68" s="42"/>
      <c r="I68" s="42"/>
      <c r="J68" s="42"/>
    </row>
    <row r="69" spans="1:10" s="39" customFormat="1">
      <c r="A69" s="42"/>
      <c r="B69" s="42"/>
      <c r="C69" s="42"/>
      <c r="D69" s="42"/>
      <c r="E69" s="42"/>
      <c r="F69" s="42"/>
      <c r="G69" s="42"/>
      <c r="H69" s="42"/>
      <c r="I69" s="42"/>
      <c r="J69" s="42"/>
    </row>
    <row r="70" spans="1:10" s="39" customFormat="1">
      <c r="A70" s="42"/>
      <c r="B70" s="42"/>
      <c r="C70" s="42"/>
      <c r="D70" s="42"/>
      <c r="E70" s="42"/>
      <c r="F70" s="42"/>
      <c r="G70" s="42"/>
      <c r="H70" s="42"/>
      <c r="I70" s="42"/>
      <c r="J70" s="42"/>
    </row>
    <row r="71" spans="1:10" s="39" customFormat="1">
      <c r="A71" s="42"/>
      <c r="B71" s="42"/>
      <c r="C71" s="42"/>
      <c r="D71" s="42"/>
      <c r="E71" s="42"/>
      <c r="F71" s="42"/>
      <c r="G71" s="42"/>
      <c r="H71" s="42"/>
      <c r="I71" s="42"/>
      <c r="J71" s="42"/>
    </row>
    <row r="72" spans="1:10" s="39" customFormat="1">
      <c r="A72" s="42"/>
      <c r="B72" s="42"/>
      <c r="C72" s="42"/>
      <c r="D72" s="42"/>
      <c r="E72" s="42"/>
      <c r="F72" s="42"/>
      <c r="G72" s="42"/>
      <c r="H72" s="42"/>
      <c r="I72" s="42"/>
      <c r="J72" s="42"/>
    </row>
    <row r="73" spans="1:10" s="39" customFormat="1">
      <c r="A73" s="42"/>
      <c r="B73" s="42"/>
      <c r="C73" s="42"/>
      <c r="D73" s="42"/>
      <c r="E73" s="42"/>
      <c r="F73" s="42"/>
      <c r="G73" s="42"/>
      <c r="H73" s="42"/>
      <c r="I73" s="42"/>
      <c r="J73" s="42"/>
    </row>
    <row r="74" spans="1:10" s="39" customFormat="1">
      <c r="A74" s="42"/>
      <c r="B74" s="42"/>
      <c r="C74" s="42"/>
      <c r="D74" s="42"/>
      <c r="E74" s="42"/>
      <c r="F74" s="42"/>
      <c r="G74" s="42"/>
      <c r="H74" s="42"/>
      <c r="I74" s="42"/>
      <c r="J74" s="42"/>
    </row>
    <row r="75" spans="1:10" s="39" customFormat="1">
      <c r="A75" s="42"/>
      <c r="B75" s="42"/>
      <c r="C75" s="42"/>
      <c r="D75" s="42"/>
      <c r="E75" s="42"/>
      <c r="F75" s="42"/>
      <c r="G75" s="42"/>
      <c r="H75" s="42"/>
      <c r="I75" s="42"/>
      <c r="J75" s="42"/>
    </row>
    <row r="76" spans="1:10" s="39" customFormat="1">
      <c r="A76" s="42"/>
      <c r="B76" s="42"/>
      <c r="C76" s="42"/>
      <c r="D76" s="42"/>
      <c r="E76" s="42"/>
      <c r="F76" s="42"/>
      <c r="G76" s="42"/>
      <c r="H76" s="42"/>
      <c r="I76" s="42"/>
      <c r="J76" s="42"/>
    </row>
    <row r="77" spans="1:10" s="39" customFormat="1">
      <c r="A77" s="42"/>
      <c r="B77" s="42"/>
      <c r="C77" s="42"/>
      <c r="D77" s="42"/>
      <c r="E77" s="42"/>
      <c r="F77" s="42"/>
      <c r="G77" s="42"/>
      <c r="H77" s="42"/>
      <c r="I77" s="42"/>
      <c r="J77" s="42"/>
    </row>
    <row r="78" spans="1:10" s="39" customFormat="1">
      <c r="A78" s="42"/>
      <c r="B78" s="42"/>
      <c r="C78" s="42"/>
      <c r="D78" s="42"/>
      <c r="E78" s="42"/>
      <c r="F78" s="42"/>
      <c r="G78" s="42"/>
      <c r="H78" s="42"/>
      <c r="I78" s="42"/>
      <c r="J78" s="42"/>
    </row>
    <row r="79" spans="1:10" s="39" customFormat="1">
      <c r="A79" s="42"/>
      <c r="B79" s="42"/>
      <c r="C79" s="42"/>
      <c r="D79" s="42"/>
      <c r="E79" s="42"/>
      <c r="F79" s="42"/>
      <c r="G79" s="42"/>
      <c r="H79" s="42"/>
      <c r="I79" s="42"/>
      <c r="J79" s="42"/>
    </row>
    <row r="80" spans="1:10" s="39" customFormat="1">
      <c r="A80" s="42"/>
      <c r="B80" s="42"/>
      <c r="C80" s="42"/>
      <c r="D80" s="42"/>
      <c r="E80" s="42"/>
      <c r="F80" s="42"/>
      <c r="G80" s="42"/>
      <c r="H80" s="42"/>
      <c r="I80" s="42"/>
      <c r="J80" s="42"/>
    </row>
    <row r="81" spans="1:10" s="39" customFormat="1">
      <c r="A81" s="42"/>
      <c r="B81" s="42"/>
      <c r="C81" s="42"/>
      <c r="D81" s="42"/>
      <c r="E81" s="42"/>
      <c r="F81" s="42"/>
      <c r="G81" s="42"/>
      <c r="H81" s="42"/>
      <c r="I81" s="42"/>
      <c r="J81" s="42"/>
    </row>
    <row r="82" spans="1:10" s="39" customFormat="1">
      <c r="A82" s="42"/>
      <c r="B82" s="42"/>
      <c r="C82" s="42"/>
      <c r="D82" s="42"/>
      <c r="E82" s="42"/>
      <c r="F82" s="42"/>
      <c r="G82" s="42"/>
      <c r="H82" s="42"/>
      <c r="I82" s="42"/>
      <c r="J82" s="42"/>
    </row>
    <row r="83" spans="1:10" s="39" customFormat="1">
      <c r="A83" s="42"/>
      <c r="B83" s="42"/>
      <c r="C83" s="42"/>
      <c r="D83" s="42"/>
      <c r="E83" s="42"/>
      <c r="F83" s="42"/>
      <c r="G83" s="42"/>
      <c r="H83" s="42"/>
      <c r="I83" s="42"/>
      <c r="J83" s="42"/>
    </row>
    <row r="84" spans="1:10" s="39" customFormat="1">
      <c r="A84" s="42"/>
      <c r="B84" s="42"/>
      <c r="C84" s="42"/>
      <c r="D84" s="42"/>
      <c r="E84" s="42"/>
      <c r="F84" s="42"/>
      <c r="G84" s="42"/>
      <c r="H84" s="42"/>
      <c r="I84" s="42"/>
      <c r="J84" s="42"/>
    </row>
    <row r="85" spans="1:10" s="39" customFormat="1">
      <c r="A85" s="42"/>
      <c r="B85" s="42"/>
      <c r="C85" s="42"/>
      <c r="D85" s="42"/>
      <c r="E85" s="42"/>
      <c r="F85" s="42"/>
      <c r="G85" s="42"/>
      <c r="H85" s="42"/>
      <c r="I85" s="42"/>
      <c r="J85" s="42"/>
    </row>
    <row r="86" spans="1:10" s="39" customFormat="1">
      <c r="A86" s="42"/>
      <c r="B86" s="42"/>
      <c r="C86" s="42"/>
      <c r="D86" s="42"/>
      <c r="E86" s="42"/>
      <c r="F86" s="42"/>
      <c r="G86" s="42"/>
      <c r="H86" s="42"/>
      <c r="I86" s="42"/>
      <c r="J86" s="42"/>
    </row>
    <row r="87" spans="1:10" s="39" customFormat="1">
      <c r="A87" s="42"/>
      <c r="B87" s="42"/>
      <c r="C87" s="42"/>
      <c r="D87" s="42"/>
      <c r="E87" s="42"/>
      <c r="F87" s="42"/>
      <c r="G87" s="42"/>
      <c r="H87" s="42"/>
      <c r="I87" s="42"/>
      <c r="J87" s="42"/>
    </row>
    <row r="88" spans="1:10" s="39" customFormat="1">
      <c r="A88" s="42"/>
      <c r="B88" s="42"/>
      <c r="C88" s="42"/>
      <c r="D88" s="42"/>
      <c r="E88" s="42"/>
      <c r="F88" s="42"/>
      <c r="G88" s="42"/>
      <c r="H88" s="42"/>
      <c r="I88" s="42"/>
      <c r="J88" s="42"/>
    </row>
    <row r="89" spans="1:10" s="39" customFormat="1">
      <c r="A89" s="42"/>
      <c r="B89" s="42"/>
      <c r="C89" s="42"/>
      <c r="D89" s="42"/>
      <c r="E89" s="42"/>
      <c r="F89" s="42"/>
      <c r="G89" s="42"/>
      <c r="H89" s="42"/>
      <c r="I89" s="42"/>
      <c r="J89" s="42"/>
    </row>
    <row r="90" spans="1:10" s="39" customFormat="1">
      <c r="A90" s="42"/>
      <c r="B90" s="42"/>
      <c r="C90" s="42"/>
      <c r="D90" s="42"/>
      <c r="E90" s="42"/>
      <c r="F90" s="42"/>
      <c r="G90" s="42"/>
      <c r="H90" s="42"/>
      <c r="I90" s="42"/>
      <c r="J90" s="42"/>
    </row>
    <row r="91" spans="1:10" s="39" customFormat="1">
      <c r="A91" s="42"/>
      <c r="B91" s="42"/>
      <c r="C91" s="42"/>
      <c r="D91" s="42"/>
      <c r="E91" s="42"/>
      <c r="F91" s="42"/>
      <c r="G91" s="42"/>
      <c r="H91" s="42"/>
      <c r="I91" s="42"/>
      <c r="J91" s="42"/>
    </row>
    <row r="92" spans="1:10" s="39" customFormat="1">
      <c r="A92" s="42"/>
      <c r="B92" s="42"/>
      <c r="C92" s="42"/>
      <c r="D92" s="42"/>
      <c r="E92" s="42"/>
      <c r="F92" s="42"/>
      <c r="G92" s="42"/>
      <c r="H92" s="42"/>
      <c r="I92" s="42"/>
      <c r="J92" s="42"/>
    </row>
    <row r="93" spans="1:10" s="39" customFormat="1">
      <c r="A93" s="42"/>
      <c r="B93" s="42"/>
      <c r="C93" s="42"/>
      <c r="D93" s="42"/>
      <c r="E93" s="42"/>
      <c r="F93" s="42"/>
      <c r="G93" s="42"/>
      <c r="H93" s="42"/>
      <c r="I93" s="42"/>
      <c r="J93" s="42"/>
    </row>
    <row r="94" spans="1:10" s="39" customFormat="1">
      <c r="A94" s="42"/>
      <c r="B94" s="42"/>
      <c r="C94" s="42"/>
      <c r="D94" s="42"/>
      <c r="E94" s="42"/>
      <c r="F94" s="42"/>
      <c r="G94" s="42"/>
      <c r="H94" s="42"/>
      <c r="I94" s="42"/>
      <c r="J94" s="42"/>
    </row>
    <row r="95" spans="1:10" s="39" customFormat="1">
      <c r="A95" s="42"/>
      <c r="B95" s="42"/>
      <c r="C95" s="42"/>
      <c r="D95" s="42"/>
      <c r="E95" s="42"/>
      <c r="F95" s="42"/>
      <c r="G95" s="42"/>
      <c r="H95" s="42"/>
      <c r="I95" s="42"/>
      <c r="J95" s="42"/>
    </row>
    <row r="96" spans="1:10" s="39" customFormat="1">
      <c r="A96" s="42"/>
      <c r="B96" s="42"/>
      <c r="C96" s="42"/>
      <c r="D96" s="42"/>
      <c r="E96" s="42"/>
      <c r="F96" s="42"/>
      <c r="G96" s="42"/>
      <c r="H96" s="42"/>
      <c r="I96" s="42"/>
      <c r="J96" s="42"/>
    </row>
    <row r="97" spans="1:10" s="39" customFormat="1">
      <c r="A97" s="42"/>
      <c r="B97" s="42"/>
      <c r="C97" s="42"/>
      <c r="D97" s="42"/>
      <c r="E97" s="42"/>
      <c r="F97" s="42"/>
      <c r="G97" s="42"/>
      <c r="H97" s="42"/>
      <c r="I97" s="42"/>
      <c r="J97" s="42"/>
    </row>
    <row r="98" spans="1:10" s="39" customFormat="1">
      <c r="A98" s="42"/>
      <c r="B98" s="42"/>
      <c r="C98" s="42"/>
      <c r="D98" s="42"/>
      <c r="E98" s="42"/>
      <c r="F98" s="42"/>
      <c r="G98" s="42"/>
      <c r="H98" s="42"/>
      <c r="I98" s="42"/>
      <c r="J98" s="42"/>
    </row>
    <row r="99" spans="1:10" s="39" customFormat="1">
      <c r="A99" s="42"/>
      <c r="B99" s="42"/>
      <c r="C99" s="42"/>
      <c r="D99" s="42"/>
      <c r="E99" s="42"/>
      <c r="F99" s="42"/>
      <c r="G99" s="42"/>
      <c r="H99" s="42"/>
      <c r="I99" s="42"/>
      <c r="J99" s="42"/>
    </row>
    <row r="100" spans="1:10" s="39" customFormat="1">
      <c r="A100" s="42"/>
      <c r="B100" s="42"/>
      <c r="C100" s="42"/>
      <c r="D100" s="42"/>
      <c r="E100" s="42"/>
      <c r="F100" s="42"/>
      <c r="G100" s="42"/>
      <c r="H100" s="42"/>
      <c r="I100" s="42"/>
      <c r="J100" s="42"/>
    </row>
    <row r="101" spans="1:10" s="39" customFormat="1">
      <c r="A101" s="42"/>
      <c r="B101" s="42"/>
      <c r="C101" s="42"/>
      <c r="D101" s="42"/>
      <c r="E101" s="42"/>
      <c r="F101" s="42"/>
      <c r="G101" s="42"/>
      <c r="H101" s="42"/>
      <c r="I101" s="42"/>
      <c r="J101" s="42"/>
    </row>
    <row r="102" spans="1:10" s="39" customFormat="1">
      <c r="A102" s="42"/>
      <c r="B102" s="42"/>
      <c r="C102" s="42"/>
      <c r="D102" s="42"/>
      <c r="E102" s="42"/>
      <c r="F102" s="42"/>
      <c r="G102" s="42"/>
      <c r="H102" s="42"/>
      <c r="I102" s="42"/>
      <c r="J102" s="42"/>
    </row>
    <row r="103" spans="1:10" s="39" customFormat="1">
      <c r="A103" s="42"/>
      <c r="B103" s="42"/>
      <c r="C103" s="42"/>
      <c r="D103" s="42"/>
      <c r="E103" s="42"/>
      <c r="F103" s="42"/>
      <c r="G103" s="42"/>
      <c r="H103" s="42"/>
      <c r="I103" s="42"/>
      <c r="J103" s="42"/>
    </row>
    <row r="104" spans="1:10" s="39" customFormat="1">
      <c r="A104" s="42"/>
      <c r="B104" s="42"/>
      <c r="C104" s="42"/>
      <c r="D104" s="42"/>
      <c r="E104" s="42"/>
      <c r="F104" s="42"/>
      <c r="G104" s="42"/>
      <c r="H104" s="42"/>
      <c r="I104" s="42"/>
      <c r="J104" s="42"/>
    </row>
    <row r="105" spans="1:10" s="39" customFormat="1">
      <c r="A105" s="42"/>
      <c r="B105" s="42"/>
      <c r="C105" s="42"/>
      <c r="D105" s="42"/>
      <c r="E105" s="42"/>
      <c r="F105" s="42"/>
      <c r="G105" s="42"/>
      <c r="H105" s="42"/>
      <c r="I105" s="42"/>
      <c r="J105" s="42"/>
    </row>
    <row r="106" spans="1:10" s="39" customFormat="1">
      <c r="A106" s="42"/>
      <c r="B106" s="42"/>
      <c r="C106" s="42"/>
      <c r="D106" s="42"/>
      <c r="E106" s="42"/>
      <c r="F106" s="42"/>
      <c r="G106" s="42"/>
      <c r="H106" s="42"/>
      <c r="I106" s="42"/>
      <c r="J106" s="42"/>
    </row>
    <row r="107" spans="1:10" s="39" customFormat="1">
      <c r="A107" s="42"/>
      <c r="B107" s="42"/>
      <c r="C107" s="42"/>
      <c r="D107" s="42"/>
      <c r="E107" s="42"/>
      <c r="F107" s="42"/>
      <c r="G107" s="42"/>
      <c r="H107" s="42"/>
      <c r="I107" s="42"/>
      <c r="J107" s="42"/>
    </row>
    <row r="108" spans="1:10" s="39" customFormat="1">
      <c r="A108" s="42"/>
      <c r="B108" s="42"/>
      <c r="C108" s="42"/>
      <c r="D108" s="42"/>
      <c r="E108" s="42"/>
      <c r="F108" s="42"/>
      <c r="G108" s="42"/>
      <c r="H108" s="42"/>
      <c r="I108" s="42"/>
      <c r="J108" s="42"/>
    </row>
    <row r="109" spans="1:10" s="39" customFormat="1">
      <c r="A109" s="42"/>
      <c r="B109" s="42"/>
      <c r="C109" s="42"/>
      <c r="D109" s="42"/>
      <c r="E109" s="42"/>
      <c r="F109" s="42"/>
      <c r="G109" s="42"/>
      <c r="H109" s="42"/>
      <c r="I109" s="42"/>
      <c r="J109" s="42"/>
    </row>
    <row r="110" spans="1:10" s="39" customFormat="1">
      <c r="A110" s="42"/>
      <c r="B110" s="42"/>
      <c r="C110" s="42"/>
      <c r="D110" s="42"/>
      <c r="E110" s="42"/>
      <c r="F110" s="42"/>
      <c r="G110" s="42"/>
      <c r="H110" s="42"/>
      <c r="I110" s="42"/>
      <c r="J110" s="42"/>
    </row>
    <row r="111" spans="1:10" s="39" customFormat="1">
      <c r="A111" s="42"/>
      <c r="B111" s="42"/>
      <c r="C111" s="42"/>
      <c r="D111" s="42"/>
      <c r="E111" s="42"/>
      <c r="F111" s="42"/>
      <c r="G111" s="42"/>
      <c r="H111" s="42"/>
      <c r="I111" s="42"/>
      <c r="J111" s="42"/>
    </row>
    <row r="112" spans="1:10" s="39" customFormat="1">
      <c r="A112" s="42"/>
      <c r="B112" s="42"/>
      <c r="C112" s="42"/>
      <c r="D112" s="42"/>
      <c r="E112" s="42"/>
      <c r="F112" s="42"/>
      <c r="G112" s="42"/>
      <c r="H112" s="42"/>
      <c r="I112" s="42"/>
      <c r="J112" s="42"/>
    </row>
    <row r="113" spans="1:10" s="39" customFormat="1">
      <c r="A113" s="42"/>
      <c r="B113" s="42"/>
      <c r="C113" s="42"/>
      <c r="D113" s="42"/>
      <c r="E113" s="42"/>
      <c r="F113" s="42"/>
      <c r="G113" s="42"/>
      <c r="H113" s="42"/>
      <c r="I113" s="42"/>
      <c r="J113" s="42"/>
    </row>
    <row r="114" spans="1:10" s="39" customFormat="1">
      <c r="A114" s="42"/>
      <c r="B114" s="42"/>
      <c r="C114" s="42"/>
      <c r="D114" s="42"/>
      <c r="E114" s="42"/>
      <c r="F114" s="42"/>
      <c r="G114" s="42"/>
      <c r="H114" s="42"/>
      <c r="I114" s="42"/>
      <c r="J114" s="42"/>
    </row>
    <row r="115" spans="1:10" s="39" customFormat="1">
      <c r="A115" s="42"/>
      <c r="B115" s="42"/>
      <c r="C115" s="42"/>
      <c r="D115" s="42"/>
      <c r="E115" s="42"/>
      <c r="F115" s="42"/>
      <c r="G115" s="42"/>
      <c r="H115" s="42"/>
      <c r="I115" s="42"/>
      <c r="J115" s="42"/>
    </row>
    <row r="116" spans="1:10" s="39" customFormat="1">
      <c r="A116" s="42"/>
      <c r="B116" s="42"/>
      <c r="C116" s="42"/>
      <c r="D116" s="42"/>
      <c r="E116" s="42"/>
      <c r="F116" s="42"/>
      <c r="G116" s="42"/>
      <c r="H116" s="42"/>
      <c r="I116" s="42"/>
      <c r="J116" s="42"/>
    </row>
    <row r="117" spans="1:10" s="39" customFormat="1">
      <c r="A117" s="42"/>
      <c r="B117" s="42"/>
      <c r="C117" s="42"/>
      <c r="D117" s="42"/>
      <c r="E117" s="42"/>
      <c r="F117" s="42"/>
      <c r="G117" s="42"/>
      <c r="H117" s="42"/>
      <c r="I117" s="42"/>
      <c r="J117" s="42"/>
    </row>
    <row r="118" spans="1:10" s="39" customFormat="1">
      <c r="A118" s="42"/>
      <c r="B118" s="42"/>
      <c r="C118" s="42"/>
      <c r="D118" s="42"/>
      <c r="E118" s="42"/>
      <c r="F118" s="42"/>
      <c r="G118" s="42"/>
      <c r="H118" s="42"/>
      <c r="I118" s="42"/>
      <c r="J118" s="42"/>
    </row>
    <row r="119" spans="1:10" s="39" customFormat="1">
      <c r="A119" s="42"/>
      <c r="B119" s="42"/>
      <c r="C119" s="42"/>
      <c r="D119" s="42"/>
      <c r="E119" s="42"/>
      <c r="F119" s="42"/>
      <c r="G119" s="42"/>
      <c r="H119" s="42"/>
      <c r="I119" s="42"/>
      <c r="J119" s="42"/>
    </row>
    <row r="120" spans="1:10" s="39" customFormat="1">
      <c r="A120" s="42"/>
      <c r="B120" s="42"/>
      <c r="C120" s="42"/>
      <c r="D120" s="42"/>
      <c r="E120" s="42"/>
      <c r="F120" s="42"/>
      <c r="G120" s="42"/>
      <c r="H120" s="42"/>
      <c r="I120" s="42"/>
      <c r="J120" s="42"/>
    </row>
    <row r="121" spans="1:10" s="39" customFormat="1">
      <c r="A121" s="42"/>
      <c r="B121" s="42"/>
      <c r="C121" s="42"/>
      <c r="D121" s="42"/>
      <c r="E121" s="42"/>
      <c r="F121" s="42"/>
      <c r="G121" s="42"/>
      <c r="H121" s="42"/>
      <c r="I121" s="42"/>
      <c r="J121" s="42"/>
    </row>
    <row r="122" spans="1:10" s="39" customFormat="1">
      <c r="A122" s="42"/>
      <c r="B122" s="42"/>
      <c r="C122" s="42"/>
      <c r="D122" s="42"/>
      <c r="E122" s="42"/>
      <c r="F122" s="42"/>
      <c r="G122" s="42"/>
      <c r="H122" s="42"/>
      <c r="I122" s="42"/>
      <c r="J122" s="42"/>
    </row>
    <row r="123" spans="1:10">
      <c r="A123"/>
      <c r="B123"/>
      <c r="C123"/>
      <c r="D123"/>
      <c r="E123"/>
      <c r="F123"/>
      <c r="G123"/>
      <c r="H123"/>
      <c r="I123"/>
      <c r="J123"/>
    </row>
    <row r="124" spans="1:10">
      <c r="A124"/>
      <c r="B124"/>
      <c r="C124"/>
      <c r="D124"/>
      <c r="E124"/>
      <c r="F124"/>
      <c r="G124"/>
      <c r="H124"/>
      <c r="I124"/>
      <c r="J124"/>
    </row>
    <row r="125" spans="1:10">
      <c r="A125"/>
      <c r="B125"/>
      <c r="C125"/>
      <c r="D125"/>
      <c r="E125"/>
      <c r="F125"/>
      <c r="G125"/>
      <c r="H125"/>
      <c r="I125"/>
      <c r="J125"/>
    </row>
    <row r="126" spans="1:10">
      <c r="A126"/>
      <c r="B126"/>
      <c r="C126"/>
      <c r="D126"/>
      <c r="E126"/>
      <c r="F126"/>
      <c r="G126"/>
      <c r="H126"/>
      <c r="I126"/>
      <c r="J126"/>
    </row>
    <row r="127" spans="1:10">
      <c r="A127"/>
      <c r="B127"/>
      <c r="C127"/>
      <c r="D127"/>
      <c r="E127"/>
      <c r="F127"/>
      <c r="G127"/>
      <c r="H127"/>
      <c r="I127"/>
      <c r="J127"/>
    </row>
    <row r="128" spans="1:10">
      <c r="A128"/>
      <c r="B128"/>
      <c r="C128"/>
      <c r="D128"/>
      <c r="E128"/>
      <c r="F128"/>
      <c r="G128"/>
      <c r="H128"/>
      <c r="I128"/>
      <c r="J128"/>
    </row>
    <row r="129" spans="1:10">
      <c r="A129"/>
      <c r="B129"/>
      <c r="C129"/>
      <c r="D129"/>
      <c r="E129"/>
      <c r="F129"/>
      <c r="G129"/>
      <c r="H129"/>
      <c r="I129"/>
      <c r="J129"/>
    </row>
    <row r="130" spans="1:10">
      <c r="A130"/>
      <c r="B130"/>
      <c r="C130"/>
      <c r="D130"/>
      <c r="E130"/>
      <c r="F130"/>
      <c r="G130"/>
      <c r="H130"/>
      <c r="I130"/>
      <c r="J130"/>
    </row>
    <row r="131" spans="1:10">
      <c r="A131"/>
      <c r="B131"/>
      <c r="C131"/>
      <c r="D131"/>
      <c r="E131"/>
      <c r="F131"/>
      <c r="G131"/>
      <c r="H131"/>
      <c r="I131"/>
      <c r="J131"/>
    </row>
    <row r="132" spans="1:10">
      <c r="A132"/>
      <c r="B132"/>
      <c r="C132"/>
      <c r="D132"/>
      <c r="E132"/>
      <c r="F132"/>
      <c r="G132"/>
      <c r="H132"/>
      <c r="I132"/>
      <c r="J132"/>
    </row>
    <row r="133" spans="1:10">
      <c r="A133"/>
      <c r="B133"/>
      <c r="C133"/>
      <c r="D133"/>
      <c r="E133"/>
      <c r="F133"/>
      <c r="G133"/>
      <c r="H133"/>
      <c r="I133"/>
      <c r="J133"/>
    </row>
    <row r="134" spans="1:10">
      <c r="A134"/>
      <c r="B134"/>
      <c r="C134"/>
      <c r="D134"/>
      <c r="E134"/>
      <c r="F134"/>
      <c r="G134"/>
      <c r="H134"/>
      <c r="I134"/>
      <c r="J134"/>
    </row>
    <row r="135" spans="1:10">
      <c r="A135"/>
      <c r="B135"/>
      <c r="C135"/>
      <c r="D135"/>
      <c r="E135"/>
      <c r="F135"/>
      <c r="G135"/>
      <c r="H135"/>
      <c r="I135"/>
      <c r="J135"/>
    </row>
    <row r="136" spans="1:10">
      <c r="A136"/>
      <c r="B136"/>
      <c r="C136"/>
      <c r="D136"/>
      <c r="E136"/>
      <c r="F136"/>
      <c r="G136"/>
      <c r="H136"/>
      <c r="I136"/>
      <c r="J136"/>
    </row>
    <row r="137" spans="1:10">
      <c r="A137"/>
      <c r="B137"/>
      <c r="C137"/>
      <c r="D137"/>
      <c r="E137"/>
      <c r="F137"/>
      <c r="G137"/>
      <c r="H137"/>
      <c r="I137"/>
      <c r="J137"/>
    </row>
    <row r="138" spans="1:10">
      <c r="A138"/>
      <c r="B138"/>
      <c r="C138"/>
      <c r="D138"/>
      <c r="E138"/>
      <c r="F138"/>
      <c r="G138"/>
      <c r="H138"/>
      <c r="I138"/>
      <c r="J138"/>
    </row>
    <row r="139" spans="1:10">
      <c r="A139"/>
      <c r="B139"/>
      <c r="C139"/>
      <c r="D139"/>
      <c r="E139"/>
      <c r="F139"/>
      <c r="G139"/>
      <c r="H139"/>
      <c r="I139"/>
      <c r="J139"/>
    </row>
    <row r="140" spans="1:10">
      <c r="A140"/>
      <c r="B140"/>
      <c r="C140"/>
      <c r="D140"/>
      <c r="E140"/>
      <c r="F140"/>
      <c r="G140"/>
      <c r="H140"/>
      <c r="I140"/>
      <c r="J140"/>
    </row>
    <row r="141" spans="1:10">
      <c r="A141"/>
      <c r="B141"/>
      <c r="C141"/>
      <c r="D141"/>
      <c r="E141"/>
      <c r="F141"/>
      <c r="G141"/>
      <c r="H141"/>
      <c r="I141"/>
      <c r="J141"/>
    </row>
    <row r="142" spans="1:10">
      <c r="A142"/>
      <c r="B142"/>
      <c r="C142"/>
      <c r="D142"/>
      <c r="E142"/>
      <c r="F142"/>
      <c r="G142"/>
      <c r="H142"/>
      <c r="I142"/>
      <c r="J142"/>
    </row>
    <row r="143" spans="1:10">
      <c r="A143"/>
      <c r="B143"/>
      <c r="C143"/>
      <c r="D143"/>
      <c r="E143"/>
      <c r="F143"/>
      <c r="G143"/>
      <c r="H143"/>
      <c r="I143"/>
      <c r="J143"/>
    </row>
    <row r="144" spans="1:10">
      <c r="A144"/>
      <c r="B144"/>
      <c r="C144"/>
      <c r="D144"/>
      <c r="E144"/>
      <c r="F144"/>
      <c r="G144"/>
      <c r="H144"/>
      <c r="I144"/>
      <c r="J144"/>
    </row>
    <row r="145" spans="1:10">
      <c r="A145"/>
      <c r="B145"/>
      <c r="C145"/>
      <c r="D145"/>
      <c r="E145"/>
      <c r="F145"/>
      <c r="G145"/>
      <c r="H145"/>
      <c r="I145"/>
      <c r="J145"/>
    </row>
    <row r="146" spans="1:10">
      <c r="A146"/>
      <c r="B146"/>
      <c r="C146"/>
      <c r="D146"/>
      <c r="E146"/>
      <c r="F146"/>
      <c r="G146"/>
      <c r="H146"/>
      <c r="I146"/>
      <c r="J146"/>
    </row>
    <row r="147" spans="1:10">
      <c r="A147"/>
      <c r="B147"/>
      <c r="C147"/>
      <c r="D147"/>
      <c r="E147"/>
      <c r="F147"/>
      <c r="G147"/>
      <c r="H147"/>
      <c r="I147"/>
      <c r="J147"/>
    </row>
    <row r="148" spans="1:10">
      <c r="A148"/>
      <c r="B148"/>
      <c r="C148"/>
      <c r="D148"/>
      <c r="E148"/>
      <c r="F148"/>
      <c r="G148"/>
      <c r="H148"/>
      <c r="I148"/>
      <c r="J148"/>
    </row>
    <row r="149" spans="1:10">
      <c r="A149"/>
      <c r="B149"/>
      <c r="C149"/>
      <c r="D149"/>
      <c r="E149"/>
      <c r="F149"/>
      <c r="G149"/>
      <c r="H149"/>
      <c r="I149"/>
      <c r="J149"/>
    </row>
    <row r="150" spans="1:10">
      <c r="A150"/>
      <c r="B150"/>
      <c r="C150"/>
      <c r="D150"/>
      <c r="E150"/>
      <c r="F150"/>
      <c r="G150"/>
      <c r="H150"/>
      <c r="I150"/>
      <c r="J150"/>
    </row>
    <row r="151" spans="1:10">
      <c r="A151"/>
      <c r="B151"/>
      <c r="C151"/>
      <c r="D151"/>
      <c r="E151"/>
      <c r="F151"/>
      <c r="G151"/>
      <c r="H151"/>
      <c r="I151"/>
      <c r="J151"/>
    </row>
    <row r="152" spans="1:10">
      <c r="A152"/>
      <c r="B152"/>
      <c r="C152"/>
      <c r="D152"/>
      <c r="E152"/>
      <c r="F152"/>
      <c r="G152"/>
      <c r="H152"/>
      <c r="I152"/>
      <c r="J152"/>
    </row>
    <row r="153" spans="1:10">
      <c r="A153"/>
      <c r="B153"/>
      <c r="C153"/>
      <c r="D153"/>
      <c r="E153"/>
      <c r="F153"/>
      <c r="G153"/>
      <c r="H153"/>
      <c r="I153"/>
      <c r="J153"/>
    </row>
    <row r="154" spans="1:10">
      <c r="A154"/>
      <c r="B154"/>
      <c r="C154"/>
      <c r="D154"/>
      <c r="E154"/>
      <c r="F154"/>
      <c r="G154"/>
      <c r="H154"/>
      <c r="I154"/>
      <c r="J154"/>
    </row>
    <row r="155" spans="1:10">
      <c r="A155"/>
      <c r="B155"/>
      <c r="C155"/>
      <c r="D155"/>
      <c r="E155"/>
      <c r="F155"/>
      <c r="G155"/>
      <c r="H155"/>
      <c r="I155"/>
      <c r="J155"/>
    </row>
    <row r="156" spans="1:10">
      <c r="A156"/>
      <c r="B156"/>
      <c r="C156"/>
      <c r="D156"/>
      <c r="E156"/>
      <c r="F156"/>
      <c r="G156"/>
      <c r="H156"/>
      <c r="I156"/>
      <c r="J156"/>
    </row>
    <row r="157" spans="1:10">
      <c r="A157"/>
      <c r="B157"/>
      <c r="C157"/>
      <c r="D157"/>
      <c r="E157"/>
      <c r="F157"/>
      <c r="G157"/>
      <c r="H157"/>
      <c r="I157"/>
      <c r="J157"/>
    </row>
    <row r="158" spans="1:10">
      <c r="A158"/>
      <c r="B158"/>
      <c r="C158"/>
      <c r="D158"/>
      <c r="E158"/>
      <c r="F158"/>
      <c r="G158"/>
      <c r="H158"/>
      <c r="I158"/>
      <c r="J158"/>
    </row>
    <row r="159" spans="1:10">
      <c r="A159"/>
      <c r="B159"/>
      <c r="C159"/>
      <c r="D159"/>
      <c r="E159"/>
      <c r="F159"/>
      <c r="G159"/>
      <c r="H159"/>
      <c r="I159"/>
      <c r="J159"/>
    </row>
    <row r="160" spans="1:10">
      <c r="A160"/>
      <c r="B160"/>
      <c r="C160"/>
      <c r="D160"/>
      <c r="E160"/>
      <c r="F160"/>
      <c r="G160"/>
      <c r="H160"/>
      <c r="I160"/>
      <c r="J160"/>
    </row>
    <row r="161" spans="1:10">
      <c r="A161"/>
      <c r="B161"/>
      <c r="C161"/>
      <c r="D161"/>
      <c r="E161"/>
      <c r="F161"/>
      <c r="G161"/>
      <c r="H161"/>
      <c r="I161"/>
      <c r="J161"/>
    </row>
    <row r="162" spans="1:10">
      <c r="A162"/>
      <c r="B162"/>
      <c r="C162"/>
      <c r="D162"/>
      <c r="E162"/>
      <c r="F162"/>
      <c r="G162"/>
      <c r="H162"/>
      <c r="I162"/>
      <c r="J162"/>
    </row>
    <row r="163" spans="1:10">
      <c r="A163"/>
      <c r="B163"/>
      <c r="C163"/>
      <c r="D163"/>
      <c r="E163"/>
      <c r="F163"/>
      <c r="G163"/>
      <c r="H163"/>
      <c r="I163"/>
      <c r="J163"/>
    </row>
    <row r="164" spans="1:10">
      <c r="A164"/>
      <c r="B164"/>
      <c r="C164"/>
      <c r="D164"/>
      <c r="E164"/>
      <c r="F164"/>
      <c r="G164"/>
      <c r="H164"/>
      <c r="I164"/>
      <c r="J164"/>
    </row>
    <row r="165" spans="1:10">
      <c r="A165"/>
      <c r="B165"/>
      <c r="C165"/>
      <c r="D165"/>
      <c r="E165"/>
      <c r="F165"/>
      <c r="G165"/>
      <c r="H165"/>
      <c r="I165"/>
      <c r="J165"/>
    </row>
    <row r="166" spans="1:10">
      <c r="A166"/>
      <c r="B166"/>
      <c r="C166"/>
      <c r="D166"/>
      <c r="E166"/>
      <c r="F166"/>
      <c r="G166"/>
      <c r="H166"/>
      <c r="I166"/>
      <c r="J166"/>
    </row>
    <row r="167" spans="1:10">
      <c r="A167"/>
      <c r="B167"/>
      <c r="C167"/>
      <c r="D167"/>
      <c r="E167"/>
      <c r="F167"/>
      <c r="G167"/>
      <c r="H167"/>
      <c r="I167"/>
      <c r="J167"/>
    </row>
    <row r="168" spans="1:10">
      <c r="A168"/>
      <c r="B168"/>
      <c r="C168"/>
      <c r="D168"/>
      <c r="E168"/>
      <c r="F168"/>
      <c r="G168"/>
      <c r="H168"/>
      <c r="I168"/>
      <c r="J168"/>
    </row>
    <row r="169" spans="1:10">
      <c r="A169"/>
      <c r="B169"/>
      <c r="C169"/>
      <c r="D169"/>
      <c r="E169"/>
      <c r="F169"/>
      <c r="G169"/>
      <c r="H169"/>
      <c r="I169"/>
      <c r="J169"/>
    </row>
    <row r="170" spans="1:10">
      <c r="A170"/>
      <c r="B170"/>
      <c r="C170"/>
      <c r="D170"/>
      <c r="E170"/>
      <c r="F170"/>
      <c r="G170"/>
      <c r="H170"/>
      <c r="I170"/>
      <c r="J170"/>
    </row>
    <row r="171" spans="1:10">
      <c r="A171"/>
      <c r="B171"/>
      <c r="C171"/>
      <c r="D171"/>
      <c r="E171"/>
      <c r="F171"/>
      <c r="G171"/>
      <c r="H171"/>
      <c r="I171"/>
      <c r="J171"/>
    </row>
    <row r="172" spans="1:10">
      <c r="A172"/>
      <c r="B172"/>
      <c r="C172"/>
      <c r="D172"/>
      <c r="E172"/>
      <c r="F172"/>
      <c r="G172"/>
      <c r="H172"/>
      <c r="I172"/>
      <c r="J172"/>
    </row>
    <row r="173" spans="1:10">
      <c r="A173"/>
      <c r="B173"/>
      <c r="C173"/>
      <c r="D173"/>
      <c r="E173"/>
      <c r="F173"/>
      <c r="G173"/>
      <c r="H173"/>
      <c r="I173"/>
      <c r="J173"/>
    </row>
    <row r="174" spans="1:10">
      <c r="A174"/>
      <c r="B174"/>
      <c r="C174"/>
      <c r="D174"/>
      <c r="E174"/>
      <c r="F174"/>
      <c r="G174"/>
      <c r="H174"/>
      <c r="I174"/>
      <c r="J174"/>
    </row>
    <row r="175" spans="1:10">
      <c r="A175"/>
      <c r="B175"/>
      <c r="C175"/>
      <c r="D175"/>
      <c r="E175"/>
      <c r="F175"/>
      <c r="G175"/>
      <c r="H175"/>
      <c r="I175"/>
      <c r="J175"/>
    </row>
    <row r="176" spans="1:10">
      <c r="A176"/>
      <c r="B176"/>
      <c r="C176"/>
      <c r="D176"/>
      <c r="E176"/>
      <c r="F176"/>
      <c r="G176"/>
      <c r="H176"/>
      <c r="I176"/>
      <c r="J176"/>
    </row>
    <row r="177" spans="1:10">
      <c r="A177"/>
      <c r="B177"/>
      <c r="C177"/>
      <c r="D177"/>
      <c r="E177"/>
      <c r="F177"/>
      <c r="G177"/>
      <c r="H177"/>
      <c r="I177"/>
      <c r="J177"/>
    </row>
    <row r="178" spans="1:10">
      <c r="A178"/>
      <c r="B178"/>
      <c r="C178"/>
      <c r="D178"/>
      <c r="E178"/>
      <c r="F178"/>
      <c r="G178"/>
      <c r="H178"/>
      <c r="I178"/>
      <c r="J178"/>
    </row>
    <row r="179" spans="1:10">
      <c r="A179"/>
      <c r="B179"/>
      <c r="C179"/>
      <c r="D179"/>
      <c r="E179"/>
      <c r="F179"/>
      <c r="G179"/>
      <c r="H179"/>
      <c r="I179"/>
      <c r="J179"/>
    </row>
    <row r="180" spans="1:10">
      <c r="A180"/>
      <c r="B180"/>
      <c r="C180"/>
      <c r="D180"/>
      <c r="E180"/>
      <c r="F180"/>
      <c r="G180"/>
      <c r="H180"/>
      <c r="I180"/>
      <c r="J180"/>
    </row>
    <row r="181" spans="1:10">
      <c r="A181"/>
      <c r="B181"/>
      <c r="C181"/>
      <c r="D181"/>
      <c r="E181"/>
      <c r="F181"/>
      <c r="G181"/>
      <c r="H181"/>
      <c r="I181"/>
      <c r="J181"/>
    </row>
    <row r="182" spans="1:10">
      <c r="A182"/>
      <c r="B182"/>
      <c r="C182"/>
      <c r="D182"/>
      <c r="E182"/>
      <c r="F182"/>
      <c r="G182"/>
      <c r="H182"/>
      <c r="I182"/>
      <c r="J182"/>
    </row>
    <row r="183" spans="1:10">
      <c r="A183"/>
      <c r="B183"/>
      <c r="C183"/>
      <c r="D183"/>
      <c r="E183"/>
      <c r="F183"/>
      <c r="G183"/>
      <c r="H183"/>
      <c r="I183"/>
      <c r="J183"/>
    </row>
    <row r="184" spans="1:10">
      <c r="A184"/>
      <c r="B184"/>
      <c r="C184"/>
      <c r="D184"/>
      <c r="E184"/>
      <c r="F184"/>
      <c r="G184"/>
      <c r="H184"/>
      <c r="I184"/>
      <c r="J184"/>
    </row>
    <row r="185" spans="1:10">
      <c r="A185"/>
      <c r="B185"/>
      <c r="C185"/>
      <c r="D185"/>
      <c r="E185"/>
      <c r="F185"/>
      <c r="G185"/>
      <c r="H185"/>
      <c r="I185"/>
      <c r="J185"/>
    </row>
    <row r="186" spans="1:10">
      <c r="A186"/>
      <c r="B186"/>
      <c r="C186"/>
      <c r="D186"/>
      <c r="E186"/>
      <c r="F186"/>
      <c r="G186"/>
      <c r="H186"/>
      <c r="I186"/>
      <c r="J186"/>
    </row>
    <row r="187" spans="1:10">
      <c r="A187"/>
      <c r="B187"/>
      <c r="C187"/>
      <c r="D187"/>
      <c r="E187"/>
      <c r="F187"/>
      <c r="G187"/>
      <c r="H187"/>
      <c r="I187"/>
      <c r="J187"/>
    </row>
    <row r="188" spans="1:10">
      <c r="A188"/>
      <c r="B188"/>
      <c r="C188"/>
      <c r="D188"/>
      <c r="E188"/>
      <c r="F188"/>
      <c r="G188"/>
      <c r="H188"/>
      <c r="I188"/>
      <c r="J188"/>
    </row>
    <row r="189" spans="1:10">
      <c r="A189"/>
      <c r="B189"/>
      <c r="C189"/>
      <c r="D189"/>
      <c r="E189"/>
      <c r="F189"/>
      <c r="G189"/>
      <c r="H189"/>
      <c r="I189"/>
      <c r="J189"/>
    </row>
    <row r="190" spans="1:10">
      <c r="A190"/>
      <c r="B190"/>
      <c r="C190"/>
      <c r="D190"/>
      <c r="E190"/>
      <c r="F190"/>
      <c r="G190"/>
      <c r="H190"/>
      <c r="I190"/>
      <c r="J190"/>
    </row>
    <row r="191" spans="1:10">
      <c r="A191"/>
      <c r="B191"/>
      <c r="C191"/>
      <c r="D191"/>
      <c r="E191"/>
      <c r="F191"/>
      <c r="G191"/>
      <c r="H191"/>
      <c r="I191"/>
      <c r="J191"/>
    </row>
    <row r="192" spans="1:10">
      <c r="A192"/>
      <c r="B192"/>
      <c r="C192"/>
      <c r="D192"/>
      <c r="E192"/>
      <c r="F192"/>
      <c r="G192"/>
      <c r="H192"/>
      <c r="I192"/>
      <c r="J192"/>
    </row>
    <row r="193" spans="1:10">
      <c r="A193"/>
      <c r="B193"/>
      <c r="C193"/>
      <c r="D193"/>
      <c r="E193"/>
      <c r="F193"/>
      <c r="G193"/>
      <c r="H193"/>
      <c r="I193"/>
      <c r="J193"/>
    </row>
    <row r="194" spans="1:10">
      <c r="A194"/>
      <c r="B194"/>
      <c r="C194"/>
      <c r="D194"/>
      <c r="E194"/>
      <c r="F194"/>
      <c r="G194"/>
      <c r="H194"/>
      <c r="I194"/>
      <c r="J194"/>
    </row>
    <row r="195" spans="1:10">
      <c r="A195"/>
      <c r="B195"/>
      <c r="C195"/>
      <c r="D195"/>
      <c r="E195"/>
      <c r="F195"/>
      <c r="G195"/>
      <c r="H195"/>
      <c r="I195"/>
      <c r="J195"/>
    </row>
    <row r="196" spans="1:10">
      <c r="A196"/>
      <c r="B196"/>
      <c r="C196"/>
      <c r="D196"/>
      <c r="E196"/>
      <c r="F196"/>
      <c r="G196"/>
      <c r="H196"/>
      <c r="I196"/>
      <c r="J196"/>
    </row>
    <row r="197" spans="1:10">
      <c r="A197"/>
      <c r="B197"/>
      <c r="C197"/>
      <c r="D197"/>
      <c r="E197"/>
      <c r="F197"/>
      <c r="G197"/>
      <c r="H197"/>
      <c r="I197"/>
      <c r="J197"/>
    </row>
    <row r="198" spans="1:10">
      <c r="A198"/>
      <c r="B198"/>
      <c r="C198"/>
      <c r="D198"/>
      <c r="E198"/>
      <c r="F198"/>
      <c r="G198"/>
      <c r="H198"/>
      <c r="I198"/>
      <c r="J198"/>
    </row>
    <row r="199" spans="1:10">
      <c r="A199"/>
      <c r="B199"/>
      <c r="C199"/>
      <c r="D199"/>
      <c r="E199"/>
      <c r="F199"/>
      <c r="G199"/>
      <c r="H199"/>
      <c r="I199"/>
      <c r="J199"/>
    </row>
    <row r="200" spans="1:10">
      <c r="A200"/>
      <c r="B200"/>
      <c r="C200"/>
      <c r="D200"/>
      <c r="E200"/>
      <c r="F200"/>
      <c r="G200"/>
      <c r="H200"/>
      <c r="I200"/>
      <c r="J200"/>
    </row>
    <row r="201" spans="1:10">
      <c r="A201"/>
      <c r="B201"/>
      <c r="C201"/>
      <c r="D201"/>
      <c r="E201"/>
      <c r="F201"/>
      <c r="G201"/>
      <c r="H201"/>
      <c r="I201"/>
      <c r="J201"/>
    </row>
    <row r="202" spans="1:10">
      <c r="A202"/>
      <c r="B202"/>
      <c r="C202"/>
      <c r="D202"/>
      <c r="E202"/>
      <c r="F202"/>
      <c r="G202"/>
      <c r="H202"/>
      <c r="I202"/>
      <c r="J202"/>
    </row>
    <row r="203" spans="1:10">
      <c r="A203"/>
      <c r="B203"/>
      <c r="C203"/>
      <c r="D203"/>
      <c r="E203"/>
      <c r="F203"/>
      <c r="G203"/>
      <c r="H203"/>
      <c r="I203"/>
      <c r="J203"/>
    </row>
    <row r="204" spans="1:10">
      <c r="A204"/>
      <c r="B204"/>
      <c r="C204"/>
      <c r="D204"/>
      <c r="E204"/>
      <c r="F204"/>
      <c r="G204"/>
      <c r="H204"/>
      <c r="I204"/>
      <c r="J204"/>
    </row>
    <row r="205" spans="1:10">
      <c r="A205"/>
      <c r="B205"/>
      <c r="C205"/>
      <c r="D205"/>
      <c r="E205"/>
      <c r="F205"/>
      <c r="G205"/>
      <c r="H205"/>
      <c r="I205"/>
      <c r="J205"/>
    </row>
    <row r="206" spans="1:10">
      <c r="A206"/>
      <c r="B206"/>
      <c r="C206"/>
      <c r="D206"/>
      <c r="E206"/>
      <c r="F206"/>
      <c r="G206"/>
      <c r="H206"/>
      <c r="I206"/>
      <c r="J206"/>
    </row>
    <row r="207" spans="1:10">
      <c r="A207"/>
      <c r="B207"/>
      <c r="C207"/>
      <c r="D207"/>
      <c r="E207"/>
      <c r="F207"/>
      <c r="G207"/>
      <c r="H207"/>
      <c r="I207"/>
      <c r="J207"/>
    </row>
    <row r="208" spans="1:10">
      <c r="A208"/>
      <c r="B208"/>
      <c r="C208"/>
      <c r="D208"/>
      <c r="E208"/>
      <c r="F208"/>
      <c r="G208"/>
      <c r="H208"/>
      <c r="I208"/>
      <c r="J208"/>
    </row>
    <row r="209" spans="1:10">
      <c r="A209"/>
      <c r="B209"/>
      <c r="C209"/>
      <c r="D209"/>
      <c r="E209"/>
      <c r="F209"/>
      <c r="G209"/>
      <c r="H209"/>
      <c r="I209"/>
      <c r="J209"/>
    </row>
    <row r="210" spans="1:10">
      <c r="A210"/>
      <c r="B210"/>
      <c r="C210"/>
      <c r="D210"/>
      <c r="E210"/>
      <c r="F210"/>
      <c r="G210"/>
      <c r="H210"/>
      <c r="I210"/>
      <c r="J210"/>
    </row>
    <row r="211" spans="1:10">
      <c r="A211"/>
      <c r="B211"/>
      <c r="C211"/>
      <c r="D211"/>
      <c r="E211"/>
      <c r="F211"/>
      <c r="G211"/>
      <c r="H211"/>
      <c r="I211"/>
      <c r="J211"/>
    </row>
    <row r="212" spans="1:10">
      <c r="A212"/>
      <c r="B212"/>
      <c r="C212"/>
      <c r="D212"/>
      <c r="E212"/>
      <c r="F212"/>
      <c r="G212"/>
      <c r="H212"/>
      <c r="I212"/>
      <c r="J212"/>
    </row>
    <row r="213" spans="1:10">
      <c r="A213"/>
      <c r="B213"/>
      <c r="C213"/>
      <c r="D213"/>
      <c r="E213"/>
      <c r="F213"/>
      <c r="G213"/>
      <c r="H213"/>
      <c r="I213"/>
      <c r="J213"/>
    </row>
    <row r="214" spans="1:10">
      <c r="A214"/>
      <c r="B214"/>
      <c r="C214"/>
      <c r="D214"/>
      <c r="E214"/>
      <c r="F214"/>
      <c r="G214"/>
      <c r="H214"/>
      <c r="I214"/>
      <c r="J214"/>
    </row>
    <row r="215" spans="1:10">
      <c r="A215"/>
      <c r="B215"/>
      <c r="C215"/>
      <c r="D215"/>
      <c r="E215"/>
      <c r="F215"/>
      <c r="G215"/>
      <c r="H215"/>
      <c r="I215"/>
      <c r="J215"/>
    </row>
    <row r="216" spans="1:10">
      <c r="A216"/>
      <c r="B216"/>
      <c r="C216"/>
      <c r="D216"/>
      <c r="E216"/>
      <c r="F216"/>
      <c r="G216"/>
      <c r="H216"/>
      <c r="I216"/>
      <c r="J216"/>
    </row>
    <row r="217" spans="1:10">
      <c r="A217"/>
      <c r="B217"/>
      <c r="C217"/>
      <c r="D217"/>
      <c r="E217"/>
      <c r="F217"/>
      <c r="G217"/>
      <c r="H217"/>
      <c r="I217"/>
      <c r="J217"/>
    </row>
    <row r="218" spans="1:10">
      <c r="A218"/>
      <c r="B218"/>
      <c r="C218"/>
      <c r="D218"/>
      <c r="E218"/>
      <c r="F218"/>
      <c r="G218"/>
      <c r="H218"/>
      <c r="I218"/>
      <c r="J218"/>
    </row>
    <row r="219" spans="1:10">
      <c r="A219"/>
      <c r="B219"/>
      <c r="C219"/>
      <c r="D219"/>
      <c r="E219"/>
      <c r="F219"/>
      <c r="G219"/>
      <c r="H219"/>
      <c r="I219"/>
      <c r="J219"/>
    </row>
    <row r="220" spans="1:10">
      <c r="A220"/>
      <c r="B220"/>
      <c r="C220"/>
      <c r="D220"/>
      <c r="E220"/>
      <c r="F220"/>
      <c r="G220"/>
      <c r="H220"/>
      <c r="I220"/>
      <c r="J220"/>
    </row>
    <row r="221" spans="1:10">
      <c r="A221"/>
      <c r="B221"/>
      <c r="C221"/>
      <c r="D221"/>
      <c r="E221"/>
      <c r="F221"/>
      <c r="G221"/>
      <c r="H221"/>
      <c r="I221"/>
      <c r="J221"/>
    </row>
    <row r="222" spans="1:10">
      <c r="A222"/>
      <c r="B222"/>
      <c r="C222"/>
      <c r="D222"/>
      <c r="E222"/>
      <c r="F222"/>
      <c r="G222"/>
      <c r="H222"/>
      <c r="I222"/>
      <c r="J222"/>
    </row>
    <row r="223" spans="1:10">
      <c r="A223"/>
      <c r="B223"/>
      <c r="C223"/>
      <c r="D223"/>
      <c r="E223"/>
      <c r="F223"/>
      <c r="G223"/>
      <c r="H223"/>
      <c r="I223"/>
      <c r="J223"/>
    </row>
    <row r="224" spans="1:10">
      <c r="A224"/>
      <c r="B224"/>
      <c r="C224"/>
      <c r="D224"/>
      <c r="E224"/>
      <c r="F224"/>
      <c r="G224"/>
      <c r="H224"/>
      <c r="I224"/>
      <c r="J224"/>
    </row>
    <row r="225" spans="1:10">
      <c r="A225"/>
      <c r="B225"/>
      <c r="C225"/>
      <c r="D225"/>
      <c r="E225"/>
      <c r="F225"/>
      <c r="G225"/>
      <c r="H225"/>
      <c r="I225"/>
      <c r="J225"/>
    </row>
    <row r="226" spans="1:10">
      <c r="A226"/>
      <c r="B226"/>
      <c r="C226"/>
      <c r="D226"/>
      <c r="E226"/>
      <c r="F226"/>
      <c r="G226"/>
      <c r="H226"/>
      <c r="I226"/>
      <c r="J226"/>
    </row>
    <row r="227" spans="1:10">
      <c r="A227"/>
      <c r="B227"/>
      <c r="C227"/>
      <c r="D227"/>
      <c r="E227"/>
      <c r="F227"/>
      <c r="G227"/>
      <c r="H227"/>
      <c r="I227"/>
      <c r="J227"/>
    </row>
    <row r="228" spans="1:10">
      <c r="A228"/>
      <c r="B228"/>
      <c r="C228"/>
      <c r="D228"/>
      <c r="E228"/>
      <c r="F228"/>
      <c r="G228"/>
      <c r="H228"/>
      <c r="I228"/>
      <c r="J228"/>
    </row>
    <row r="229" spans="1:10">
      <c r="A229"/>
      <c r="B229"/>
      <c r="C229"/>
      <c r="D229"/>
      <c r="E229"/>
      <c r="F229"/>
      <c r="G229"/>
      <c r="H229"/>
      <c r="I229"/>
      <c r="J229"/>
    </row>
    <row r="230" spans="1:10">
      <c r="A230"/>
      <c r="B230"/>
      <c r="C230"/>
      <c r="D230"/>
      <c r="E230"/>
      <c r="F230"/>
      <c r="G230"/>
      <c r="H230"/>
      <c r="I230"/>
      <c r="J230"/>
    </row>
    <row r="231" spans="1:10">
      <c r="A231"/>
      <c r="B231"/>
      <c r="C231"/>
      <c r="D231"/>
      <c r="E231"/>
      <c r="F231"/>
      <c r="G231"/>
      <c r="H231"/>
      <c r="I231"/>
      <c r="J231"/>
    </row>
    <row r="232" spans="1:10">
      <c r="A232"/>
      <c r="B232"/>
      <c r="C232"/>
      <c r="D232"/>
      <c r="E232"/>
      <c r="F232"/>
      <c r="G232"/>
      <c r="H232"/>
      <c r="I232"/>
      <c r="J232"/>
    </row>
    <row r="233" spans="1:10">
      <c r="A233"/>
      <c r="B233"/>
      <c r="C233"/>
      <c r="D233"/>
      <c r="E233"/>
      <c r="F233"/>
      <c r="G233"/>
      <c r="H233"/>
      <c r="I233"/>
      <c r="J233"/>
    </row>
    <row r="234" spans="1:10">
      <c r="A234"/>
      <c r="B234"/>
      <c r="C234"/>
      <c r="D234"/>
      <c r="E234"/>
      <c r="F234"/>
      <c r="G234"/>
      <c r="H234"/>
      <c r="I234"/>
      <c r="J234"/>
    </row>
    <row r="235" spans="1:10">
      <c r="A235"/>
      <c r="B235"/>
      <c r="C235"/>
      <c r="D235"/>
      <c r="E235"/>
      <c r="F235"/>
      <c r="G235"/>
      <c r="H235"/>
      <c r="I235"/>
      <c r="J235"/>
    </row>
    <row r="236" spans="1:10">
      <c r="A236"/>
      <c r="B236"/>
      <c r="C236"/>
      <c r="D236"/>
      <c r="E236"/>
      <c r="F236"/>
      <c r="G236"/>
      <c r="H236"/>
      <c r="I236"/>
      <c r="J236"/>
    </row>
    <row r="237" spans="1:10">
      <c r="A237"/>
      <c r="B237"/>
      <c r="C237"/>
      <c r="D237"/>
      <c r="E237"/>
      <c r="F237"/>
      <c r="G237"/>
      <c r="H237"/>
      <c r="I237"/>
      <c r="J237"/>
    </row>
    <row r="238" spans="1:10">
      <c r="A238"/>
      <c r="B238"/>
      <c r="C238"/>
      <c r="D238"/>
      <c r="E238"/>
      <c r="F238"/>
      <c r="G238"/>
      <c r="H238"/>
      <c r="I238"/>
      <c r="J238"/>
    </row>
    <row r="239" spans="1:10">
      <c r="A239"/>
      <c r="B239"/>
      <c r="C239"/>
      <c r="D239"/>
      <c r="E239"/>
      <c r="F239"/>
      <c r="G239"/>
      <c r="H239"/>
      <c r="I239"/>
      <c r="J239"/>
    </row>
    <row r="240" spans="1:10">
      <c r="A240"/>
      <c r="B240"/>
      <c r="C240"/>
      <c r="D240"/>
      <c r="E240"/>
      <c r="F240"/>
      <c r="G240"/>
      <c r="H240"/>
      <c r="I240"/>
      <c r="J240"/>
    </row>
    <row r="241" spans="1:10">
      <c r="A241"/>
      <c r="B241"/>
      <c r="C241"/>
      <c r="D241"/>
      <c r="E241"/>
      <c r="F241"/>
      <c r="G241"/>
      <c r="H241"/>
      <c r="I241"/>
      <c r="J241"/>
    </row>
    <row r="242" spans="1:10">
      <c r="A242"/>
      <c r="B242"/>
      <c r="C242"/>
      <c r="D242"/>
      <c r="E242"/>
      <c r="F242"/>
      <c r="G242"/>
      <c r="H242"/>
      <c r="I242"/>
      <c r="J242"/>
    </row>
    <row r="243" spans="1:10">
      <c r="A243"/>
      <c r="B243"/>
      <c r="C243"/>
      <c r="D243"/>
      <c r="E243"/>
      <c r="F243"/>
      <c r="G243"/>
      <c r="H243"/>
      <c r="I243"/>
      <c r="J243"/>
    </row>
    <row r="244" spans="1:10">
      <c r="A244"/>
      <c r="B244"/>
      <c r="C244"/>
      <c r="D244"/>
      <c r="E244"/>
      <c r="F244"/>
      <c r="G244"/>
      <c r="H244"/>
      <c r="I244"/>
      <c r="J244"/>
    </row>
    <row r="245" spans="1:10">
      <c r="A245"/>
      <c r="B245"/>
      <c r="C245"/>
      <c r="D245"/>
      <c r="E245"/>
      <c r="F245"/>
      <c r="G245"/>
      <c r="H245"/>
      <c r="I245"/>
      <c r="J245"/>
    </row>
    <row r="246" spans="1:10">
      <c r="A246"/>
      <c r="B246"/>
      <c r="C246"/>
      <c r="D246"/>
      <c r="E246"/>
      <c r="F246"/>
      <c r="G246"/>
      <c r="H246"/>
      <c r="I246"/>
      <c r="J246"/>
    </row>
    <row r="247" spans="1:10">
      <c r="A247"/>
      <c r="B247"/>
      <c r="C247"/>
      <c r="D247"/>
      <c r="E247"/>
      <c r="F247"/>
      <c r="G247"/>
      <c r="H247"/>
      <c r="I247"/>
      <c r="J247"/>
    </row>
    <row r="248" spans="1:10">
      <c r="A248"/>
      <c r="B248"/>
      <c r="C248"/>
      <c r="D248"/>
      <c r="E248"/>
      <c r="F248"/>
      <c r="G248"/>
      <c r="H248"/>
      <c r="I248"/>
      <c r="J248"/>
    </row>
    <row r="249" spans="1:10">
      <c r="A249"/>
      <c r="B249"/>
      <c r="C249"/>
      <c r="D249"/>
      <c r="E249"/>
      <c r="F249"/>
      <c r="G249"/>
      <c r="H249"/>
      <c r="I249"/>
      <c r="J249"/>
    </row>
    <row r="250" spans="1:10">
      <c r="A250"/>
      <c r="B250"/>
      <c r="C250"/>
      <c r="D250"/>
      <c r="E250"/>
      <c r="F250"/>
      <c r="G250"/>
      <c r="H250"/>
      <c r="I250"/>
      <c r="J250"/>
    </row>
    <row r="251" spans="1:10">
      <c r="A251"/>
      <c r="B251"/>
      <c r="C251"/>
      <c r="D251"/>
      <c r="E251"/>
      <c r="F251"/>
      <c r="G251"/>
      <c r="H251"/>
      <c r="I251"/>
      <c r="J251"/>
    </row>
    <row r="252" spans="1:10">
      <c r="A252"/>
      <c r="B252"/>
      <c r="C252"/>
      <c r="D252"/>
      <c r="E252"/>
      <c r="F252"/>
      <c r="G252"/>
      <c r="H252"/>
      <c r="I252"/>
      <c r="J252"/>
    </row>
    <row r="253" spans="1:10">
      <c r="A253"/>
      <c r="B253"/>
      <c r="C253"/>
      <c r="D253"/>
      <c r="E253"/>
      <c r="F253"/>
      <c r="G253"/>
      <c r="H253"/>
      <c r="I253"/>
      <c r="J253"/>
    </row>
    <row r="254" spans="1:10">
      <c r="A254"/>
      <c r="B254"/>
      <c r="C254"/>
      <c r="D254"/>
      <c r="E254"/>
      <c r="F254"/>
      <c r="G254"/>
      <c r="H254"/>
      <c r="I254"/>
      <c r="J254"/>
    </row>
    <row r="255" spans="1:10">
      <c r="A255"/>
      <c r="B255"/>
      <c r="C255"/>
      <c r="D255"/>
      <c r="E255"/>
      <c r="F255"/>
      <c r="G255"/>
      <c r="H255"/>
      <c r="I255"/>
      <c r="J255"/>
    </row>
    <row r="256" spans="1:10">
      <c r="A256"/>
      <c r="B256"/>
      <c r="C256"/>
      <c r="D256"/>
      <c r="E256"/>
      <c r="F256"/>
      <c r="G256"/>
      <c r="H256"/>
      <c r="I256"/>
      <c r="J256"/>
    </row>
    <row r="257" spans="1:10">
      <c r="A257"/>
      <c r="B257"/>
      <c r="C257"/>
      <c r="D257"/>
      <c r="E257"/>
      <c r="F257"/>
      <c r="G257"/>
      <c r="H257"/>
      <c r="I257"/>
      <c r="J257"/>
    </row>
    <row r="258" spans="1:10">
      <c r="A258"/>
      <c r="B258"/>
      <c r="C258"/>
      <c r="D258"/>
      <c r="E258"/>
      <c r="F258"/>
      <c r="G258"/>
      <c r="H258"/>
      <c r="I258"/>
      <c r="J258"/>
    </row>
    <row r="259" spans="1:10">
      <c r="A259"/>
      <c r="B259"/>
      <c r="C259"/>
      <c r="D259"/>
      <c r="E259"/>
      <c r="F259"/>
      <c r="G259"/>
      <c r="H259"/>
      <c r="I259"/>
      <c r="J259"/>
    </row>
    <row r="260" spans="1:10">
      <c r="A260"/>
      <c r="B260"/>
      <c r="C260"/>
      <c r="D260"/>
      <c r="E260"/>
      <c r="F260"/>
      <c r="G260"/>
      <c r="H260"/>
      <c r="I260"/>
      <c r="J260"/>
    </row>
    <row r="261" spans="1:10">
      <c r="A261"/>
      <c r="B261"/>
      <c r="C261"/>
      <c r="D261"/>
      <c r="E261"/>
      <c r="F261"/>
      <c r="G261"/>
      <c r="H261"/>
      <c r="I261"/>
      <c r="J261"/>
    </row>
    <row r="262" spans="1:10">
      <c r="A262"/>
      <c r="B262"/>
      <c r="C262"/>
      <c r="D262"/>
      <c r="E262"/>
      <c r="F262"/>
      <c r="G262"/>
      <c r="H262"/>
      <c r="I262"/>
      <c r="J262"/>
    </row>
    <row r="263" spans="1:10">
      <c r="A263"/>
      <c r="B263"/>
      <c r="C263"/>
      <c r="D263"/>
      <c r="E263"/>
      <c r="F263"/>
      <c r="G263"/>
      <c r="H263"/>
      <c r="I263"/>
      <c r="J263"/>
    </row>
    <row r="264" spans="1:10">
      <c r="A264"/>
      <c r="B264"/>
      <c r="C264"/>
      <c r="D264"/>
      <c r="E264"/>
      <c r="F264"/>
      <c r="G264"/>
      <c r="H264"/>
      <c r="I264"/>
      <c r="J264"/>
    </row>
    <row r="265" spans="1:10">
      <c r="A265"/>
      <c r="B265"/>
      <c r="C265"/>
      <c r="D265"/>
      <c r="E265"/>
      <c r="F265"/>
      <c r="G265"/>
      <c r="H265"/>
      <c r="I265"/>
      <c r="J265"/>
    </row>
    <row r="266" spans="1:10">
      <c r="A266"/>
      <c r="B266"/>
      <c r="C266"/>
      <c r="D266"/>
      <c r="E266"/>
      <c r="F266"/>
      <c r="G266"/>
      <c r="H266"/>
      <c r="I266"/>
      <c r="J266"/>
    </row>
    <row r="267" spans="1:10">
      <c r="A267"/>
      <c r="B267"/>
      <c r="C267"/>
      <c r="D267"/>
      <c r="E267"/>
      <c r="F267"/>
      <c r="G267"/>
      <c r="H267"/>
      <c r="I267"/>
      <c r="J267"/>
    </row>
    <row r="268" spans="1:10">
      <c r="A268"/>
      <c r="B268"/>
      <c r="C268"/>
      <c r="D268"/>
      <c r="E268"/>
      <c r="F268"/>
      <c r="G268"/>
      <c r="H268"/>
      <c r="I268"/>
      <c r="J268"/>
    </row>
    <row r="269" spans="1:10">
      <c r="A269"/>
      <c r="B269"/>
      <c r="C269"/>
      <c r="D269"/>
      <c r="E269"/>
      <c r="F269"/>
      <c r="G269"/>
      <c r="H269"/>
      <c r="I269"/>
      <c r="J269"/>
    </row>
    <row r="270" spans="1:10">
      <c r="A270"/>
      <c r="B270"/>
      <c r="C270"/>
      <c r="D270"/>
      <c r="E270"/>
      <c r="F270"/>
      <c r="G270"/>
      <c r="H270"/>
      <c r="I270"/>
      <c r="J270"/>
    </row>
    <row r="271" spans="1:10">
      <c r="A271"/>
      <c r="B271"/>
      <c r="C271"/>
      <c r="D271"/>
      <c r="E271"/>
      <c r="F271"/>
      <c r="G271"/>
      <c r="H271"/>
      <c r="I271"/>
      <c r="J271"/>
    </row>
    <row r="272" spans="1:10">
      <c r="A272"/>
      <c r="B272"/>
      <c r="C272"/>
      <c r="D272"/>
      <c r="E272"/>
      <c r="F272"/>
      <c r="G272"/>
      <c r="H272"/>
      <c r="I272"/>
      <c r="J272"/>
    </row>
    <row r="273" spans="1:10">
      <c r="A273"/>
      <c r="B273"/>
      <c r="C273"/>
      <c r="D273"/>
      <c r="E273"/>
      <c r="F273"/>
      <c r="G273"/>
      <c r="H273"/>
      <c r="I273"/>
      <c r="J273"/>
    </row>
    <row r="274" spans="1:10">
      <c r="A274"/>
      <c r="B274"/>
      <c r="C274"/>
      <c r="D274"/>
      <c r="E274"/>
      <c r="F274"/>
      <c r="G274"/>
      <c r="H274"/>
      <c r="I274"/>
      <c r="J274"/>
    </row>
    <row r="275" spans="1:10">
      <c r="A275"/>
      <c r="B275"/>
      <c r="C275"/>
      <c r="D275"/>
      <c r="E275"/>
      <c r="F275"/>
      <c r="G275"/>
      <c r="H275"/>
      <c r="I275"/>
      <c r="J275"/>
    </row>
    <row r="276" spans="1:10">
      <c r="A276"/>
      <c r="B276"/>
      <c r="C276"/>
      <c r="D276"/>
      <c r="E276"/>
      <c r="F276"/>
      <c r="G276"/>
      <c r="H276"/>
      <c r="I276"/>
      <c r="J276"/>
    </row>
    <row r="277" spans="1:10">
      <c r="A277"/>
      <c r="B277"/>
      <c r="C277"/>
      <c r="D277"/>
      <c r="E277"/>
      <c r="F277"/>
      <c r="G277"/>
      <c r="H277"/>
      <c r="I277"/>
      <c r="J277"/>
    </row>
    <row r="278" spans="1:10">
      <c r="A278"/>
      <c r="B278"/>
      <c r="C278"/>
      <c r="D278"/>
      <c r="E278"/>
      <c r="F278"/>
      <c r="G278"/>
      <c r="H278"/>
      <c r="I278"/>
      <c r="J278"/>
    </row>
    <row r="279" spans="1:10">
      <c r="A279"/>
      <c r="B279"/>
      <c r="C279"/>
      <c r="D279"/>
      <c r="E279"/>
      <c r="F279"/>
      <c r="G279"/>
      <c r="H279"/>
      <c r="I279"/>
      <c r="J279"/>
    </row>
    <row r="280" spans="1:10">
      <c r="A280"/>
      <c r="B280"/>
      <c r="C280"/>
      <c r="D280"/>
      <c r="E280"/>
      <c r="F280"/>
      <c r="G280"/>
      <c r="H280"/>
      <c r="I280"/>
      <c r="J280"/>
    </row>
    <row r="281" spans="1:10">
      <c r="A281"/>
      <c r="B281"/>
      <c r="C281"/>
      <c r="D281"/>
      <c r="E281"/>
      <c r="F281"/>
      <c r="G281"/>
      <c r="H281"/>
      <c r="I281"/>
      <c r="J281"/>
    </row>
    <row r="282" spans="1:10">
      <c r="A282"/>
      <c r="B282"/>
      <c r="C282"/>
      <c r="D282"/>
      <c r="E282"/>
      <c r="F282"/>
      <c r="G282"/>
      <c r="H282"/>
      <c r="I282"/>
      <c r="J282"/>
    </row>
    <row r="283" spans="1:10">
      <c r="A283"/>
      <c r="B283"/>
      <c r="C283"/>
      <c r="D283"/>
      <c r="E283"/>
      <c r="F283"/>
      <c r="G283"/>
      <c r="H283"/>
      <c r="I283"/>
      <c r="J283"/>
    </row>
    <row r="284" spans="1:10">
      <c r="A284"/>
      <c r="B284"/>
      <c r="C284"/>
      <c r="D284"/>
      <c r="E284"/>
      <c r="F284"/>
      <c r="G284"/>
      <c r="H284"/>
      <c r="I284"/>
      <c r="J284"/>
    </row>
    <row r="285" spans="1:10">
      <c r="A285"/>
      <c r="B285"/>
      <c r="C285"/>
      <c r="D285"/>
      <c r="E285"/>
      <c r="F285"/>
      <c r="G285"/>
      <c r="H285"/>
      <c r="I285"/>
      <c r="J285"/>
    </row>
    <row r="286" spans="1:10">
      <c r="A286"/>
      <c r="B286"/>
      <c r="C286"/>
      <c r="D286"/>
      <c r="E286"/>
      <c r="F286"/>
      <c r="G286"/>
      <c r="H286"/>
      <c r="I286"/>
      <c r="J286"/>
    </row>
    <row r="287" spans="1:10">
      <c r="A287"/>
      <c r="B287"/>
      <c r="C287"/>
      <c r="D287"/>
      <c r="E287"/>
      <c r="F287"/>
      <c r="G287"/>
      <c r="H287"/>
      <c r="I287"/>
      <c r="J287"/>
    </row>
    <row r="288" spans="1:10">
      <c r="A288"/>
      <c r="B288"/>
      <c r="C288"/>
      <c r="D288"/>
      <c r="E288"/>
      <c r="F288"/>
      <c r="G288"/>
      <c r="H288"/>
      <c r="I288"/>
      <c r="J288"/>
    </row>
    <row r="289" spans="1:10">
      <c r="A289"/>
      <c r="B289"/>
      <c r="C289"/>
      <c r="D289"/>
      <c r="E289"/>
      <c r="F289"/>
      <c r="G289"/>
      <c r="H289"/>
      <c r="I289"/>
      <c r="J289"/>
    </row>
    <row r="290" spans="1:10">
      <c r="A290"/>
      <c r="B290"/>
      <c r="C290"/>
      <c r="D290"/>
      <c r="E290"/>
      <c r="F290"/>
      <c r="G290"/>
      <c r="H290"/>
      <c r="I290"/>
      <c r="J290"/>
    </row>
    <row r="291" spans="1:10">
      <c r="A291"/>
      <c r="B291"/>
      <c r="C291"/>
      <c r="D291"/>
      <c r="E291"/>
      <c r="F291"/>
      <c r="G291"/>
      <c r="H291"/>
      <c r="I291"/>
      <c r="J291"/>
    </row>
    <row r="292" spans="1:10">
      <c r="A292"/>
      <c r="B292"/>
      <c r="C292"/>
      <c r="D292"/>
      <c r="E292"/>
      <c r="F292"/>
      <c r="G292"/>
      <c r="H292"/>
      <c r="I292"/>
      <c r="J292"/>
    </row>
    <row r="293" spans="1:10">
      <c r="A293"/>
      <c r="B293"/>
      <c r="C293"/>
      <c r="D293"/>
      <c r="E293"/>
      <c r="F293"/>
      <c r="G293"/>
      <c r="H293"/>
      <c r="I293"/>
      <c r="J293"/>
    </row>
    <row r="294" spans="1:10">
      <c r="A294"/>
      <c r="B294"/>
      <c r="C294"/>
      <c r="D294"/>
      <c r="E294"/>
      <c r="F294"/>
      <c r="G294"/>
      <c r="H294"/>
      <c r="I294"/>
      <c r="J294"/>
    </row>
    <row r="295" spans="1:10">
      <c r="A295"/>
      <c r="B295"/>
      <c r="C295"/>
      <c r="D295"/>
      <c r="E295"/>
      <c r="F295"/>
      <c r="G295"/>
      <c r="H295"/>
      <c r="I295"/>
      <c r="J295"/>
    </row>
    <row r="296" spans="1:10">
      <c r="A296"/>
      <c r="B296"/>
      <c r="C296"/>
      <c r="D296"/>
      <c r="E296"/>
      <c r="F296"/>
      <c r="G296"/>
      <c r="H296"/>
      <c r="I296"/>
      <c r="J296"/>
    </row>
    <row r="297" spans="1:10">
      <c r="A297"/>
      <c r="B297"/>
      <c r="C297"/>
      <c r="D297"/>
      <c r="E297"/>
      <c r="F297"/>
      <c r="G297"/>
      <c r="H297"/>
      <c r="I297"/>
      <c r="J297"/>
    </row>
    <row r="298" spans="1:10">
      <c r="A298"/>
      <c r="B298"/>
      <c r="C298"/>
      <c r="D298"/>
      <c r="E298"/>
      <c r="F298"/>
      <c r="G298"/>
      <c r="H298"/>
      <c r="I298"/>
      <c r="J298"/>
    </row>
    <row r="299" spans="1:10">
      <c r="A299"/>
      <c r="B299"/>
      <c r="C299"/>
      <c r="D299"/>
      <c r="E299"/>
      <c r="F299"/>
      <c r="G299"/>
      <c r="H299"/>
      <c r="I299"/>
      <c r="J299"/>
    </row>
    <row r="300" spans="1:10">
      <c r="A300"/>
      <c r="B300"/>
      <c r="C300"/>
      <c r="D300"/>
      <c r="E300"/>
      <c r="F300"/>
      <c r="G300"/>
      <c r="H300"/>
      <c r="I300"/>
      <c r="J300"/>
    </row>
    <row r="301" spans="1:10">
      <c r="A301"/>
      <c r="B301"/>
      <c r="C301"/>
      <c r="D301"/>
      <c r="E301"/>
      <c r="F301"/>
      <c r="G301"/>
      <c r="H301"/>
      <c r="I301"/>
      <c r="J301"/>
    </row>
    <row r="302" spans="1:10">
      <c r="A302"/>
      <c r="B302"/>
      <c r="C302"/>
      <c r="D302"/>
      <c r="E302"/>
      <c r="F302"/>
      <c r="G302"/>
      <c r="H302"/>
      <c r="I302"/>
      <c r="J302"/>
    </row>
    <row r="303" spans="1:10">
      <c r="A303"/>
      <c r="B303"/>
      <c r="C303"/>
      <c r="D303"/>
      <c r="E303"/>
      <c r="F303"/>
      <c r="G303"/>
      <c r="H303"/>
      <c r="I303"/>
      <c r="J303"/>
    </row>
    <row r="304" spans="1:10">
      <c r="A304"/>
      <c r="B304"/>
      <c r="C304"/>
      <c r="D304"/>
      <c r="E304"/>
      <c r="F304"/>
      <c r="G304"/>
      <c r="H304"/>
      <c r="I304"/>
      <c r="J304"/>
    </row>
    <row r="305" spans="1:10">
      <c r="A305"/>
      <c r="B305"/>
      <c r="C305"/>
      <c r="D305"/>
      <c r="E305"/>
      <c r="F305"/>
      <c r="G305"/>
      <c r="H305"/>
      <c r="I305"/>
      <c r="J305"/>
    </row>
    <row r="306" spans="1:10">
      <c r="A306"/>
      <c r="B306"/>
      <c r="C306"/>
      <c r="D306"/>
      <c r="E306"/>
      <c r="F306"/>
      <c r="G306"/>
      <c r="H306"/>
      <c r="I306"/>
      <c r="J306"/>
    </row>
    <row r="307" spans="1:10">
      <c r="A307"/>
      <c r="B307"/>
      <c r="C307"/>
      <c r="D307"/>
      <c r="E307"/>
      <c r="F307"/>
      <c r="G307"/>
      <c r="H307"/>
      <c r="I307"/>
      <c r="J307"/>
    </row>
    <row r="308" spans="1:10">
      <c r="A308"/>
      <c r="B308"/>
      <c r="C308"/>
      <c r="D308"/>
      <c r="E308"/>
      <c r="F308"/>
      <c r="G308"/>
      <c r="H308"/>
      <c r="I308"/>
      <c r="J308"/>
    </row>
    <row r="309" spans="1:10">
      <c r="A309"/>
      <c r="B309"/>
      <c r="C309"/>
      <c r="D309"/>
      <c r="E309"/>
      <c r="F309"/>
      <c r="G309"/>
      <c r="H309"/>
      <c r="I309"/>
      <c r="J309"/>
    </row>
    <row r="310" spans="1:10">
      <c r="A310"/>
      <c r="B310"/>
      <c r="C310"/>
      <c r="D310"/>
      <c r="E310"/>
      <c r="F310"/>
      <c r="G310"/>
      <c r="H310"/>
      <c r="I310"/>
      <c r="J310"/>
    </row>
    <row r="311" spans="1:10">
      <c r="A311"/>
      <c r="B311"/>
      <c r="C311"/>
      <c r="D311"/>
      <c r="E311"/>
      <c r="F311"/>
      <c r="G311"/>
      <c r="H311"/>
      <c r="I311"/>
      <c r="J311"/>
    </row>
    <row r="312" spans="1:10">
      <c r="A312"/>
      <c r="B312"/>
      <c r="C312"/>
      <c r="D312"/>
      <c r="E312"/>
      <c r="F312"/>
      <c r="G312"/>
      <c r="H312"/>
      <c r="I312"/>
      <c r="J312"/>
    </row>
    <row r="313" spans="1:10">
      <c r="A313"/>
      <c r="B313"/>
      <c r="C313"/>
      <c r="D313"/>
      <c r="E313"/>
      <c r="F313"/>
      <c r="G313"/>
      <c r="H313"/>
      <c r="I313"/>
      <c r="J313"/>
    </row>
    <row r="314" spans="1:10">
      <c r="A314"/>
      <c r="B314"/>
      <c r="C314"/>
      <c r="D314"/>
      <c r="E314"/>
      <c r="F314"/>
      <c r="G314"/>
      <c r="H314"/>
      <c r="I314"/>
      <c r="J314"/>
    </row>
    <row r="315" spans="1:10">
      <c r="A315"/>
      <c r="B315"/>
      <c r="C315"/>
      <c r="D315"/>
      <c r="E315"/>
      <c r="F315"/>
      <c r="G315"/>
      <c r="H315"/>
      <c r="I315"/>
      <c r="J315"/>
    </row>
    <row r="316" spans="1:10">
      <c r="A316"/>
      <c r="B316"/>
      <c r="C316"/>
      <c r="D316"/>
      <c r="E316"/>
      <c r="F316"/>
      <c r="G316"/>
      <c r="H316"/>
      <c r="I316"/>
      <c r="J316"/>
    </row>
    <row r="317" spans="1:10">
      <c r="A317"/>
      <c r="B317"/>
      <c r="C317"/>
      <c r="D317"/>
      <c r="E317"/>
      <c r="F317"/>
      <c r="G317"/>
      <c r="H317"/>
      <c r="I317"/>
      <c r="J317"/>
    </row>
    <row r="318" spans="1:10">
      <c r="A318"/>
      <c r="B318"/>
      <c r="C318"/>
      <c r="D318"/>
      <c r="E318"/>
      <c r="F318"/>
      <c r="G318"/>
      <c r="H318"/>
      <c r="I318"/>
      <c r="J318"/>
    </row>
    <row r="319" spans="1:10">
      <c r="A319"/>
      <c r="B319"/>
      <c r="C319"/>
      <c r="D319"/>
      <c r="E319"/>
      <c r="F319"/>
      <c r="G319"/>
      <c r="H319"/>
      <c r="I319"/>
      <c r="J319"/>
    </row>
    <row r="320" spans="1:10">
      <c r="A320"/>
      <c r="B320"/>
      <c r="C320"/>
      <c r="D320"/>
      <c r="E320"/>
      <c r="F320"/>
      <c r="G320"/>
      <c r="H320"/>
      <c r="I320"/>
      <c r="J320"/>
    </row>
    <row r="321" spans="1:10">
      <c r="A321"/>
      <c r="B321"/>
      <c r="C321"/>
      <c r="D321"/>
      <c r="E321"/>
      <c r="F321"/>
      <c r="G321"/>
      <c r="H321"/>
      <c r="I321"/>
      <c r="J321"/>
    </row>
    <row r="322" spans="1:10">
      <c r="A322"/>
      <c r="B322"/>
      <c r="C322"/>
      <c r="D322"/>
      <c r="E322"/>
      <c r="F322"/>
      <c r="G322"/>
      <c r="H322"/>
      <c r="I322"/>
      <c r="J322"/>
    </row>
    <row r="323" spans="1:10">
      <c r="A323"/>
      <c r="B323"/>
      <c r="C323"/>
      <c r="D323"/>
      <c r="E323"/>
      <c r="F323"/>
      <c r="G323"/>
      <c r="H323"/>
      <c r="I323"/>
      <c r="J323"/>
    </row>
    <row r="324" spans="1:10">
      <c r="A324"/>
      <c r="B324"/>
      <c r="C324"/>
      <c r="D324"/>
      <c r="E324"/>
      <c r="F324"/>
      <c r="G324"/>
      <c r="H324"/>
      <c r="I324"/>
      <c r="J324"/>
    </row>
    <row r="325" spans="1:10">
      <c r="A325"/>
      <c r="B325"/>
      <c r="C325"/>
      <c r="D325"/>
      <c r="E325"/>
      <c r="F325"/>
      <c r="G325"/>
      <c r="H325"/>
      <c r="I325"/>
      <c r="J325"/>
    </row>
    <row r="326" spans="1:10">
      <c r="A326"/>
      <c r="B326"/>
      <c r="C326"/>
      <c r="D326"/>
      <c r="E326"/>
      <c r="F326"/>
      <c r="G326"/>
      <c r="H326"/>
      <c r="I326"/>
      <c r="J326"/>
    </row>
    <row r="327" spans="1:10">
      <c r="A327"/>
      <c r="B327"/>
      <c r="C327"/>
      <c r="D327"/>
      <c r="E327"/>
      <c r="F327"/>
      <c r="G327"/>
      <c r="H327"/>
      <c r="I327"/>
      <c r="J327"/>
    </row>
    <row r="328" spans="1:10">
      <c r="A328"/>
      <c r="B328"/>
      <c r="C328"/>
      <c r="D328"/>
      <c r="E328"/>
      <c r="F328"/>
      <c r="G328"/>
      <c r="H328"/>
      <c r="I328"/>
      <c r="J328"/>
    </row>
    <row r="329" spans="1:10">
      <c r="A329"/>
      <c r="B329"/>
      <c r="C329"/>
      <c r="D329"/>
      <c r="E329"/>
      <c r="F329"/>
      <c r="G329"/>
      <c r="H329"/>
      <c r="I329"/>
      <c r="J329"/>
    </row>
    <row r="330" spans="1:10">
      <c r="A330"/>
      <c r="B330"/>
      <c r="C330"/>
      <c r="D330"/>
      <c r="E330"/>
      <c r="F330"/>
      <c r="G330"/>
      <c r="H330"/>
      <c r="I330"/>
      <c r="J330"/>
    </row>
    <row r="331" spans="1:10">
      <c r="A331"/>
      <c r="B331"/>
      <c r="C331"/>
      <c r="D331"/>
      <c r="E331"/>
      <c r="F331"/>
      <c r="G331"/>
      <c r="H331"/>
      <c r="I331"/>
      <c r="J331"/>
    </row>
    <row r="332" spans="1:10">
      <c r="A332"/>
      <c r="B332"/>
      <c r="C332"/>
      <c r="D332"/>
      <c r="E332"/>
      <c r="F332"/>
      <c r="G332"/>
      <c r="H332"/>
      <c r="I332"/>
      <c r="J332"/>
    </row>
    <row r="333" spans="1:10">
      <c r="A333"/>
      <c r="B333"/>
      <c r="C333"/>
      <c r="D333"/>
      <c r="E333"/>
      <c r="F333"/>
      <c r="G333"/>
      <c r="H333"/>
      <c r="I333"/>
      <c r="J333"/>
    </row>
    <row r="334" spans="1:10">
      <c r="A334"/>
      <c r="B334"/>
      <c r="C334"/>
      <c r="D334"/>
      <c r="E334"/>
      <c r="F334"/>
      <c r="G334"/>
      <c r="H334"/>
      <c r="I334"/>
      <c r="J334"/>
    </row>
    <row r="335" spans="1:10">
      <c r="A335"/>
      <c r="B335"/>
      <c r="C335"/>
      <c r="D335"/>
      <c r="E335"/>
      <c r="F335"/>
      <c r="G335"/>
      <c r="H335"/>
      <c r="I335"/>
      <c r="J335"/>
    </row>
    <row r="336" spans="1:10">
      <c r="A336"/>
      <c r="B336"/>
      <c r="C336"/>
      <c r="D336"/>
      <c r="E336"/>
      <c r="F336"/>
      <c r="G336"/>
      <c r="H336"/>
      <c r="I336"/>
      <c r="J336"/>
    </row>
    <row r="337" spans="1:10">
      <c r="A337"/>
      <c r="B337"/>
      <c r="C337"/>
      <c r="D337"/>
      <c r="E337"/>
      <c r="F337"/>
      <c r="G337"/>
      <c r="H337"/>
      <c r="I337"/>
      <c r="J337"/>
    </row>
    <row r="338" spans="1:10">
      <c r="A338"/>
      <c r="B338"/>
      <c r="C338"/>
      <c r="D338"/>
      <c r="E338"/>
      <c r="F338"/>
      <c r="G338"/>
      <c r="H338"/>
      <c r="I338"/>
      <c r="J338"/>
    </row>
    <row r="339" spans="1:10">
      <c r="A339"/>
      <c r="B339"/>
      <c r="C339"/>
      <c r="D339"/>
      <c r="E339"/>
      <c r="F339"/>
      <c r="G339"/>
      <c r="H339"/>
      <c r="I339"/>
      <c r="J339"/>
    </row>
    <row r="340" spans="1:10">
      <c r="A340"/>
      <c r="B340"/>
      <c r="C340"/>
      <c r="D340"/>
      <c r="E340"/>
      <c r="F340"/>
      <c r="G340"/>
      <c r="H340"/>
      <c r="I340"/>
      <c r="J340"/>
    </row>
    <row r="341" spans="1:10">
      <c r="A341"/>
      <c r="B341"/>
      <c r="C341"/>
      <c r="D341"/>
      <c r="E341"/>
      <c r="F341"/>
      <c r="G341"/>
      <c r="H341"/>
      <c r="I341"/>
      <c r="J341"/>
    </row>
    <row r="342" spans="1:10">
      <c r="A342"/>
      <c r="B342"/>
      <c r="C342"/>
      <c r="D342"/>
      <c r="E342"/>
      <c r="F342"/>
      <c r="G342"/>
      <c r="H342"/>
      <c r="I342"/>
      <c r="J342"/>
    </row>
    <row r="343" spans="1:10">
      <c r="A343"/>
      <c r="B343"/>
      <c r="C343"/>
      <c r="D343"/>
      <c r="E343"/>
      <c r="F343"/>
      <c r="G343"/>
      <c r="H343"/>
      <c r="I343"/>
      <c r="J343"/>
    </row>
    <row r="344" spans="1:10">
      <c r="A344"/>
      <c r="B344"/>
      <c r="C344"/>
      <c r="D344"/>
      <c r="E344"/>
      <c r="F344"/>
      <c r="G344"/>
      <c r="H344"/>
      <c r="I344"/>
      <c r="J344"/>
    </row>
    <row r="345" spans="1:10">
      <c r="A345"/>
      <c r="B345"/>
      <c r="C345"/>
      <c r="D345"/>
      <c r="E345"/>
      <c r="F345"/>
      <c r="G345"/>
      <c r="H345"/>
      <c r="I345"/>
      <c r="J345"/>
    </row>
    <row r="346" spans="1:10">
      <c r="A346"/>
      <c r="B346"/>
      <c r="C346"/>
      <c r="D346"/>
      <c r="E346"/>
      <c r="F346"/>
      <c r="G346"/>
      <c r="H346"/>
      <c r="I346"/>
      <c r="J346"/>
    </row>
    <row r="347" spans="1:10">
      <c r="A347"/>
      <c r="B347"/>
      <c r="C347"/>
      <c r="D347"/>
      <c r="E347"/>
      <c r="F347"/>
      <c r="G347"/>
      <c r="H347"/>
      <c r="I347"/>
      <c r="J347"/>
    </row>
    <row r="348" spans="1:10">
      <c r="A348"/>
      <c r="B348"/>
      <c r="C348"/>
      <c r="D348"/>
      <c r="E348"/>
      <c r="F348"/>
      <c r="G348"/>
      <c r="H348"/>
      <c r="I348"/>
      <c r="J348"/>
    </row>
    <row r="349" spans="1:10">
      <c r="A349"/>
      <c r="B349"/>
      <c r="C349"/>
      <c r="D349"/>
      <c r="E349"/>
      <c r="F349"/>
      <c r="G349"/>
      <c r="H349"/>
      <c r="I349"/>
      <c r="J349"/>
    </row>
    <row r="350" spans="1:10">
      <c r="A350"/>
      <c r="B350"/>
      <c r="C350"/>
      <c r="D350"/>
      <c r="E350"/>
      <c r="F350"/>
      <c r="G350"/>
      <c r="H350"/>
      <c r="I350"/>
      <c r="J350"/>
    </row>
    <row r="351" spans="1:10">
      <c r="A351"/>
      <c r="B351"/>
      <c r="C351"/>
      <c r="D351"/>
      <c r="E351"/>
      <c r="F351"/>
      <c r="G351"/>
      <c r="H351"/>
      <c r="I351"/>
      <c r="J351"/>
    </row>
    <row r="352" spans="1:10">
      <c r="A352"/>
      <c r="B352"/>
      <c r="C352"/>
      <c r="D352"/>
      <c r="E352"/>
      <c r="F352"/>
      <c r="G352"/>
      <c r="H352"/>
      <c r="I352"/>
      <c r="J352"/>
    </row>
    <row r="353" spans="1:10">
      <c r="A353"/>
      <c r="B353"/>
      <c r="C353"/>
      <c r="D353"/>
      <c r="E353"/>
      <c r="F353"/>
      <c r="G353"/>
      <c r="H353"/>
      <c r="I353"/>
      <c r="J353"/>
    </row>
    <row r="354" spans="1:10">
      <c r="A354"/>
      <c r="B354"/>
      <c r="C354"/>
      <c r="D354"/>
      <c r="E354"/>
      <c r="F354"/>
      <c r="G354"/>
      <c r="H354"/>
      <c r="I354"/>
      <c r="J354"/>
    </row>
    <row r="355" spans="1:10">
      <c r="A355"/>
      <c r="B355"/>
      <c r="C355"/>
      <c r="D355"/>
      <c r="E355"/>
      <c r="F355"/>
      <c r="G355"/>
      <c r="H355"/>
      <c r="I355"/>
      <c r="J355"/>
    </row>
    <row r="356" spans="1:10">
      <c r="A356"/>
      <c r="B356"/>
      <c r="C356"/>
      <c r="D356"/>
      <c r="E356"/>
      <c r="F356"/>
      <c r="G356"/>
      <c r="H356"/>
      <c r="I356"/>
      <c r="J356"/>
    </row>
    <row r="357" spans="1:10">
      <c r="A357"/>
      <c r="B357"/>
      <c r="C357"/>
      <c r="D357"/>
      <c r="E357"/>
      <c r="F357"/>
      <c r="G357"/>
      <c r="H357"/>
      <c r="I357"/>
      <c r="J357"/>
    </row>
    <row r="358" spans="1:10">
      <c r="A358"/>
      <c r="B358"/>
      <c r="C358"/>
      <c r="D358"/>
      <c r="E358"/>
      <c r="F358"/>
      <c r="G358"/>
      <c r="H358"/>
      <c r="I358"/>
      <c r="J358"/>
    </row>
    <row r="359" spans="1:10">
      <c r="A359"/>
      <c r="B359"/>
      <c r="C359"/>
      <c r="D359"/>
      <c r="E359"/>
      <c r="F359"/>
      <c r="G359"/>
      <c r="H359"/>
      <c r="I359"/>
      <c r="J359"/>
    </row>
    <row r="360" spans="1:10">
      <c r="A360"/>
      <c r="B360"/>
      <c r="C360"/>
      <c r="D360"/>
      <c r="E360"/>
      <c r="F360"/>
      <c r="G360"/>
      <c r="H360"/>
      <c r="I360"/>
      <c r="J360"/>
    </row>
    <row r="361" spans="1:10">
      <c r="A361"/>
      <c r="B361"/>
      <c r="C361"/>
      <c r="D361"/>
      <c r="E361"/>
      <c r="F361"/>
      <c r="G361"/>
      <c r="H361"/>
      <c r="I361"/>
      <c r="J361"/>
    </row>
    <row r="362" spans="1:10">
      <c r="A362"/>
      <c r="B362"/>
      <c r="C362"/>
      <c r="D362"/>
      <c r="E362"/>
      <c r="F362"/>
      <c r="G362"/>
      <c r="H362"/>
      <c r="I362"/>
      <c r="J362"/>
    </row>
    <row r="363" spans="1:10">
      <c r="A363"/>
      <c r="B363"/>
      <c r="C363"/>
      <c r="D363"/>
      <c r="E363"/>
      <c r="F363"/>
      <c r="G363"/>
      <c r="H363"/>
      <c r="I363"/>
      <c r="J363"/>
    </row>
    <row r="364" spans="1:10">
      <c r="A364"/>
      <c r="B364"/>
      <c r="C364"/>
      <c r="D364"/>
      <c r="E364"/>
      <c r="F364"/>
      <c r="G364"/>
      <c r="H364"/>
      <c r="I364"/>
      <c r="J364"/>
    </row>
    <row r="365" spans="1:10">
      <c r="A365"/>
      <c r="B365"/>
      <c r="C365"/>
      <c r="D365"/>
      <c r="E365"/>
      <c r="F365"/>
      <c r="G365"/>
      <c r="H365"/>
      <c r="I365"/>
      <c r="J365"/>
    </row>
    <row r="366" spans="1:10">
      <c r="A366"/>
      <c r="B366"/>
      <c r="C366"/>
      <c r="D366"/>
      <c r="E366"/>
      <c r="F366"/>
      <c r="G366"/>
      <c r="H366"/>
      <c r="I366"/>
      <c r="J366"/>
    </row>
    <row r="367" spans="1:10">
      <c r="A367"/>
      <c r="B367"/>
      <c r="C367"/>
      <c r="D367"/>
      <c r="E367"/>
      <c r="F367"/>
      <c r="G367"/>
      <c r="H367"/>
      <c r="I367"/>
      <c r="J367"/>
    </row>
    <row r="368" spans="1:10">
      <c r="A368"/>
      <c r="B368"/>
      <c r="C368"/>
      <c r="D368"/>
      <c r="E368"/>
      <c r="F368"/>
      <c r="G368"/>
      <c r="H368"/>
      <c r="I368"/>
      <c r="J368"/>
    </row>
    <row r="369" spans="1:10">
      <c r="A369"/>
      <c r="B369"/>
      <c r="C369"/>
      <c r="D369"/>
      <c r="E369"/>
      <c r="F369"/>
      <c r="G369"/>
      <c r="H369"/>
      <c r="I369"/>
      <c r="J369"/>
    </row>
    <row r="370" spans="1:10">
      <c r="A370"/>
      <c r="B370"/>
      <c r="C370"/>
      <c r="D370"/>
      <c r="E370"/>
      <c r="F370"/>
      <c r="G370"/>
      <c r="H370"/>
      <c r="I370"/>
      <c r="J370"/>
    </row>
    <row r="371" spans="1:10">
      <c r="A371"/>
      <c r="B371"/>
      <c r="C371"/>
      <c r="D371"/>
      <c r="E371"/>
      <c r="F371"/>
      <c r="G371"/>
      <c r="H371"/>
      <c r="I371"/>
      <c r="J371"/>
    </row>
    <row r="372" spans="1:10">
      <c r="A372"/>
      <c r="B372"/>
      <c r="C372"/>
      <c r="D372"/>
      <c r="E372"/>
      <c r="F372"/>
      <c r="G372"/>
      <c r="H372"/>
      <c r="I372"/>
      <c r="J372"/>
    </row>
    <row r="373" spans="1:10">
      <c r="A373"/>
      <c r="B373"/>
      <c r="C373"/>
      <c r="D373"/>
      <c r="E373"/>
      <c r="F373"/>
      <c r="G373"/>
      <c r="H373"/>
      <c r="I373"/>
      <c r="J373"/>
    </row>
    <row r="374" spans="1:10">
      <c r="A374"/>
      <c r="B374"/>
      <c r="C374"/>
      <c r="D374"/>
      <c r="E374"/>
      <c r="F374"/>
      <c r="G374"/>
      <c r="H374"/>
      <c r="I374"/>
      <c r="J374"/>
    </row>
    <row r="375" spans="1:10">
      <c r="A375"/>
      <c r="B375"/>
      <c r="C375"/>
      <c r="D375"/>
      <c r="E375"/>
      <c r="F375"/>
      <c r="G375"/>
      <c r="H375"/>
      <c r="I375"/>
      <c r="J375"/>
    </row>
    <row r="376" spans="1:10">
      <c r="A376"/>
      <c r="B376"/>
      <c r="C376"/>
      <c r="D376"/>
      <c r="E376"/>
      <c r="F376"/>
      <c r="G376"/>
      <c r="H376"/>
      <c r="I376"/>
      <c r="J376"/>
    </row>
    <row r="377" spans="1:10">
      <c r="A377"/>
      <c r="B377"/>
      <c r="C377"/>
      <c r="D377"/>
      <c r="E377"/>
      <c r="F377"/>
      <c r="G377"/>
      <c r="H377"/>
      <c r="I377"/>
      <c r="J377"/>
    </row>
    <row r="378" spans="1:10">
      <c r="A378"/>
      <c r="B378"/>
      <c r="C378"/>
      <c r="D378"/>
      <c r="E378"/>
      <c r="F378"/>
      <c r="G378"/>
      <c r="H378"/>
      <c r="I378"/>
      <c r="J378"/>
    </row>
    <row r="379" spans="1:10">
      <c r="A379"/>
      <c r="B379"/>
      <c r="C379"/>
      <c r="D379"/>
      <c r="E379"/>
      <c r="F379"/>
      <c r="G379"/>
      <c r="H379"/>
      <c r="I379"/>
      <c r="J379"/>
    </row>
    <row r="380" spans="1:10">
      <c r="A380"/>
      <c r="B380"/>
      <c r="C380"/>
      <c r="D380"/>
      <c r="E380"/>
      <c r="F380"/>
      <c r="G380"/>
      <c r="H380"/>
      <c r="I380"/>
      <c r="J380"/>
    </row>
    <row r="381" spans="1:10">
      <c r="A381"/>
      <c r="B381"/>
      <c r="C381"/>
      <c r="D381"/>
      <c r="E381"/>
      <c r="F381"/>
      <c r="G381"/>
      <c r="H381"/>
      <c r="I381"/>
      <c r="J381"/>
    </row>
    <row r="382" spans="1:10">
      <c r="A382"/>
      <c r="B382"/>
      <c r="C382"/>
      <c r="D382"/>
      <c r="E382"/>
      <c r="F382"/>
      <c r="G382"/>
      <c r="H382"/>
      <c r="I382"/>
      <c r="J382"/>
    </row>
    <row r="383" spans="1:10">
      <c r="A383"/>
      <c r="B383"/>
      <c r="C383"/>
      <c r="D383"/>
      <c r="E383"/>
      <c r="F383"/>
      <c r="G383"/>
      <c r="H383"/>
      <c r="I383"/>
      <c r="J383"/>
    </row>
    <row r="384" spans="1:10">
      <c r="A384"/>
      <c r="B384"/>
      <c r="C384"/>
      <c r="D384"/>
      <c r="E384"/>
      <c r="F384"/>
      <c r="G384"/>
      <c r="H384"/>
      <c r="I384"/>
      <c r="J384"/>
    </row>
    <row r="385" spans="1:10">
      <c r="A385"/>
      <c r="B385"/>
      <c r="C385"/>
      <c r="D385"/>
      <c r="E385"/>
      <c r="F385"/>
      <c r="G385"/>
      <c r="H385"/>
      <c r="I385"/>
      <c r="J385"/>
    </row>
    <row r="386" spans="1:10">
      <c r="A386"/>
      <c r="B386"/>
      <c r="C386"/>
      <c r="D386"/>
      <c r="E386"/>
      <c r="F386"/>
      <c r="G386"/>
      <c r="H386"/>
      <c r="I386"/>
      <c r="J386"/>
    </row>
    <row r="387" spans="1:10">
      <c r="A387"/>
      <c r="B387"/>
      <c r="C387"/>
      <c r="D387"/>
      <c r="E387"/>
      <c r="F387"/>
      <c r="G387"/>
      <c r="H387"/>
      <c r="I387"/>
      <c r="J387"/>
    </row>
    <row r="388" spans="1:10">
      <c r="A388"/>
      <c r="B388"/>
      <c r="C388"/>
      <c r="D388"/>
      <c r="E388"/>
      <c r="F388"/>
      <c r="G388"/>
      <c r="H388"/>
      <c r="I388"/>
      <c r="J388"/>
    </row>
    <row r="389" spans="1:10">
      <c r="A389"/>
      <c r="B389"/>
      <c r="C389"/>
      <c r="D389"/>
      <c r="E389"/>
      <c r="F389"/>
      <c r="G389"/>
      <c r="H389"/>
      <c r="I389"/>
      <c r="J389"/>
    </row>
    <row r="390" spans="1:10">
      <c r="A390"/>
      <c r="B390"/>
      <c r="C390"/>
      <c r="D390"/>
      <c r="E390"/>
      <c r="F390"/>
      <c r="G390"/>
      <c r="H390"/>
      <c r="I390"/>
      <c r="J390"/>
    </row>
    <row r="391" spans="1:10">
      <c r="A391"/>
      <c r="B391"/>
      <c r="C391"/>
      <c r="D391"/>
      <c r="E391"/>
      <c r="F391"/>
      <c r="G391"/>
      <c r="H391"/>
      <c r="I391"/>
      <c r="J391"/>
    </row>
    <row r="392" spans="1:10">
      <c r="A392"/>
      <c r="B392"/>
      <c r="C392"/>
      <c r="D392"/>
      <c r="E392"/>
      <c r="F392"/>
      <c r="G392"/>
      <c r="H392"/>
      <c r="I392"/>
      <c r="J392"/>
    </row>
    <row r="393" spans="1:10">
      <c r="A393"/>
      <c r="B393"/>
      <c r="C393"/>
      <c r="D393"/>
      <c r="E393"/>
      <c r="F393"/>
      <c r="G393"/>
      <c r="H393"/>
      <c r="I393"/>
      <c r="J393"/>
    </row>
    <row r="394" spans="1:10">
      <c r="A394"/>
      <c r="B394"/>
      <c r="C394"/>
      <c r="D394"/>
      <c r="E394"/>
      <c r="F394"/>
      <c r="G394"/>
      <c r="H394"/>
      <c r="I394"/>
      <c r="J394"/>
    </row>
    <row r="395" spans="1:10">
      <c r="A395"/>
      <c r="B395"/>
      <c r="C395"/>
      <c r="D395"/>
      <c r="E395"/>
      <c r="F395"/>
      <c r="G395"/>
      <c r="H395"/>
      <c r="I395"/>
      <c r="J395"/>
    </row>
    <row r="396" spans="1:10">
      <c r="A396"/>
      <c r="B396"/>
      <c r="C396"/>
      <c r="D396"/>
      <c r="E396"/>
      <c r="F396"/>
      <c r="G396"/>
      <c r="H396"/>
      <c r="I396"/>
      <c r="J396"/>
    </row>
    <row r="397" spans="1:10">
      <c r="A397"/>
      <c r="B397"/>
      <c r="C397"/>
      <c r="D397"/>
      <c r="E397"/>
      <c r="F397"/>
      <c r="G397"/>
      <c r="H397"/>
      <c r="I397"/>
      <c r="J397"/>
    </row>
    <row r="398" spans="1:10">
      <c r="A398"/>
      <c r="B398"/>
      <c r="C398"/>
      <c r="D398"/>
      <c r="E398"/>
      <c r="F398"/>
      <c r="G398"/>
      <c r="H398"/>
      <c r="I398"/>
      <c r="J398"/>
    </row>
    <row r="399" spans="1:10">
      <c r="A399"/>
      <c r="B399"/>
      <c r="C399"/>
      <c r="D399"/>
      <c r="E399"/>
      <c r="F399"/>
      <c r="G399"/>
      <c r="H399"/>
      <c r="I399"/>
      <c r="J399"/>
    </row>
    <row r="400" spans="1:10">
      <c r="A400"/>
      <c r="B400"/>
      <c r="C400"/>
      <c r="D400"/>
      <c r="E400"/>
      <c r="F400"/>
      <c r="G400"/>
      <c r="H400"/>
      <c r="I400"/>
      <c r="J400"/>
    </row>
    <row r="401" spans="1:10">
      <c r="A401"/>
      <c r="B401"/>
      <c r="C401"/>
      <c r="D401"/>
      <c r="E401"/>
      <c r="F401"/>
      <c r="G401"/>
      <c r="H401"/>
      <c r="I401"/>
      <c r="J401"/>
    </row>
    <row r="402" spans="1:10">
      <c r="A402"/>
      <c r="B402"/>
      <c r="C402"/>
      <c r="D402"/>
      <c r="E402"/>
      <c r="F402"/>
      <c r="G402"/>
      <c r="H402"/>
      <c r="I402"/>
      <c r="J402"/>
    </row>
    <row r="403" spans="1:10">
      <c r="A403"/>
      <c r="B403"/>
      <c r="C403"/>
      <c r="D403"/>
      <c r="E403"/>
      <c r="F403"/>
      <c r="G403"/>
      <c r="H403"/>
      <c r="I403"/>
      <c r="J403"/>
    </row>
    <row r="404" spans="1:10">
      <c r="A404"/>
      <c r="B404"/>
      <c r="C404"/>
      <c r="D404"/>
      <c r="E404"/>
      <c r="F404"/>
      <c r="G404"/>
      <c r="H404"/>
      <c r="I404"/>
      <c r="J404"/>
    </row>
    <row r="405" spans="1:10">
      <c r="A405"/>
      <c r="B405"/>
      <c r="C405"/>
      <c r="D405"/>
      <c r="E405"/>
      <c r="F405"/>
      <c r="G405"/>
      <c r="H405"/>
      <c r="I405"/>
      <c r="J405"/>
    </row>
    <row r="406" spans="1:10">
      <c r="A406"/>
      <c r="B406"/>
      <c r="C406"/>
      <c r="D406"/>
      <c r="E406"/>
      <c r="F406"/>
      <c r="G406"/>
      <c r="H406"/>
      <c r="I406"/>
      <c r="J406"/>
    </row>
    <row r="407" spans="1:10">
      <c r="A407"/>
      <c r="B407"/>
      <c r="C407"/>
      <c r="D407"/>
      <c r="E407"/>
      <c r="F407"/>
      <c r="G407"/>
      <c r="H407"/>
      <c r="I407"/>
      <c r="J407"/>
    </row>
    <row r="408" spans="1:10">
      <c r="A408"/>
      <c r="B408"/>
      <c r="C408"/>
      <c r="D408"/>
      <c r="E408"/>
      <c r="F408"/>
      <c r="G408"/>
      <c r="H408"/>
      <c r="I408"/>
      <c r="J408"/>
    </row>
    <row r="409" spans="1:10">
      <c r="A409"/>
      <c r="B409"/>
      <c r="C409"/>
      <c r="D409"/>
      <c r="E409"/>
      <c r="F409"/>
      <c r="G409"/>
      <c r="H409"/>
      <c r="I409"/>
      <c r="J409"/>
    </row>
    <row r="410" spans="1:10">
      <c r="A410"/>
      <c r="B410"/>
      <c r="C410"/>
      <c r="D410"/>
      <c r="E410"/>
      <c r="F410"/>
      <c r="G410"/>
      <c r="H410"/>
      <c r="I410"/>
      <c r="J410"/>
    </row>
    <row r="411" spans="1:10">
      <c r="A411"/>
      <c r="B411"/>
      <c r="C411"/>
      <c r="D411"/>
      <c r="E411"/>
      <c r="F411"/>
      <c r="G411"/>
      <c r="H411"/>
      <c r="I411"/>
      <c r="J411"/>
    </row>
    <row r="412" spans="1:10">
      <c r="A412"/>
      <c r="B412"/>
      <c r="C412"/>
      <c r="D412"/>
      <c r="E412"/>
      <c r="F412"/>
      <c r="G412"/>
      <c r="H412"/>
      <c r="I412"/>
      <c r="J412"/>
    </row>
    <row r="413" spans="1:10">
      <c r="A413"/>
      <c r="B413"/>
      <c r="C413"/>
      <c r="D413"/>
      <c r="E413"/>
      <c r="F413"/>
      <c r="G413"/>
      <c r="H413"/>
      <c r="I413"/>
      <c r="J413"/>
    </row>
    <row r="414" spans="1:10">
      <c r="A414"/>
      <c r="B414"/>
      <c r="C414"/>
      <c r="D414"/>
      <c r="E414"/>
      <c r="F414"/>
      <c r="G414"/>
      <c r="H414"/>
      <c r="I414"/>
      <c r="J414"/>
    </row>
    <row r="415" spans="1:10">
      <c r="A415"/>
      <c r="B415"/>
      <c r="C415"/>
      <c r="D415"/>
      <c r="E415"/>
      <c r="F415"/>
      <c r="G415"/>
      <c r="H415"/>
      <c r="I415"/>
      <c r="J415"/>
    </row>
    <row r="416" spans="1:10">
      <c r="A416"/>
      <c r="B416"/>
      <c r="C416"/>
      <c r="D416"/>
      <c r="E416"/>
      <c r="F416"/>
      <c r="G416"/>
      <c r="H416"/>
      <c r="I416"/>
      <c r="J416"/>
    </row>
    <row r="417" spans="1:10">
      <c r="A417"/>
      <c r="B417"/>
      <c r="C417"/>
      <c r="D417"/>
      <c r="E417"/>
      <c r="F417"/>
      <c r="G417"/>
      <c r="H417"/>
      <c r="I417"/>
      <c r="J417"/>
    </row>
    <row r="418" spans="1:10">
      <c r="A418"/>
      <c r="B418"/>
      <c r="C418"/>
      <c r="D418"/>
      <c r="E418"/>
      <c r="F418"/>
      <c r="G418"/>
      <c r="H418"/>
      <c r="I418"/>
      <c r="J418"/>
    </row>
    <row r="419" spans="1:10">
      <c r="A419"/>
      <c r="B419"/>
      <c r="C419"/>
      <c r="D419"/>
      <c r="E419"/>
      <c r="F419"/>
      <c r="G419"/>
      <c r="H419"/>
      <c r="I419"/>
      <c r="J419"/>
    </row>
    <row r="420" spans="1:10">
      <c r="A420"/>
      <c r="B420"/>
      <c r="C420"/>
      <c r="D420"/>
      <c r="E420"/>
      <c r="F420"/>
      <c r="G420"/>
      <c r="H420"/>
      <c r="I420"/>
      <c r="J420"/>
    </row>
    <row r="421" spans="1:10">
      <c r="A421"/>
      <c r="B421"/>
      <c r="C421"/>
      <c r="D421"/>
      <c r="E421"/>
      <c r="F421"/>
      <c r="G421"/>
      <c r="H421"/>
      <c r="I421"/>
      <c r="J421"/>
    </row>
    <row r="422" spans="1:10">
      <c r="A422"/>
      <c r="B422"/>
      <c r="C422"/>
      <c r="D422"/>
      <c r="E422"/>
      <c r="F422"/>
      <c r="G422"/>
      <c r="H422"/>
      <c r="I422"/>
      <c r="J422"/>
    </row>
    <row r="423" spans="1:10">
      <c r="A423"/>
      <c r="B423"/>
      <c r="C423"/>
      <c r="D423"/>
      <c r="E423"/>
      <c r="F423"/>
      <c r="G423"/>
      <c r="H423"/>
      <c r="I423"/>
      <c r="J423"/>
    </row>
    <row r="424" spans="1:10">
      <c r="A424"/>
      <c r="B424"/>
      <c r="C424"/>
      <c r="D424"/>
      <c r="E424"/>
      <c r="F424"/>
      <c r="G424"/>
      <c r="H424"/>
      <c r="I424"/>
      <c r="J424"/>
    </row>
    <row r="425" spans="1:10">
      <c r="A425"/>
      <c r="B425"/>
      <c r="C425"/>
      <c r="D425"/>
      <c r="E425"/>
      <c r="F425"/>
      <c r="G425"/>
      <c r="H425"/>
      <c r="I425"/>
      <c r="J425"/>
    </row>
    <row r="426" spans="1:10">
      <c r="A426"/>
      <c r="B426"/>
      <c r="C426"/>
      <c r="D426"/>
      <c r="E426"/>
      <c r="F426"/>
      <c r="G426"/>
      <c r="H426"/>
      <c r="I426"/>
      <c r="J426"/>
    </row>
    <row r="427" spans="1:10">
      <c r="A427"/>
      <c r="B427"/>
      <c r="C427"/>
      <c r="D427"/>
      <c r="E427"/>
      <c r="F427"/>
      <c r="G427"/>
      <c r="H427"/>
      <c r="I427"/>
      <c r="J427"/>
    </row>
    <row r="428" spans="1:10">
      <c r="A428"/>
      <c r="B428"/>
      <c r="C428"/>
      <c r="D428"/>
      <c r="E428"/>
      <c r="F428"/>
      <c r="G428"/>
      <c r="H428"/>
      <c r="I428"/>
      <c r="J428"/>
    </row>
    <row r="429" spans="1:10">
      <c r="A429"/>
      <c r="B429"/>
      <c r="C429"/>
      <c r="D429"/>
      <c r="E429"/>
      <c r="F429"/>
      <c r="G429"/>
      <c r="H429"/>
      <c r="I429"/>
      <c r="J429"/>
    </row>
    <row r="430" spans="1:10">
      <c r="A430"/>
      <c r="B430"/>
      <c r="C430"/>
      <c r="D430"/>
      <c r="E430"/>
      <c r="F430"/>
      <c r="G430"/>
      <c r="H430"/>
      <c r="I430"/>
      <c r="J430"/>
    </row>
    <row r="431" spans="1:10">
      <c r="A431"/>
      <c r="B431"/>
      <c r="C431"/>
      <c r="D431"/>
      <c r="E431"/>
      <c r="F431"/>
      <c r="G431"/>
      <c r="H431"/>
      <c r="I431"/>
      <c r="J431"/>
    </row>
    <row r="432" spans="1:10">
      <c r="A432"/>
      <c r="B432"/>
      <c r="C432"/>
      <c r="D432"/>
      <c r="E432"/>
      <c r="F432"/>
      <c r="G432"/>
      <c r="H432"/>
      <c r="I432"/>
      <c r="J432"/>
    </row>
    <row r="433" spans="1:10">
      <c r="A433"/>
      <c r="B433"/>
      <c r="C433"/>
      <c r="D433"/>
      <c r="E433"/>
      <c r="F433"/>
      <c r="G433"/>
      <c r="H433"/>
      <c r="I433"/>
      <c r="J433"/>
    </row>
    <row r="434" spans="1:10">
      <c r="A434"/>
      <c r="B434"/>
      <c r="C434"/>
      <c r="D434"/>
      <c r="E434"/>
      <c r="F434"/>
      <c r="G434"/>
      <c r="H434"/>
      <c r="I434"/>
      <c r="J434"/>
    </row>
    <row r="435" spans="1:10">
      <c r="A435"/>
      <c r="B435"/>
      <c r="C435"/>
      <c r="D435"/>
      <c r="E435"/>
      <c r="F435"/>
      <c r="G435"/>
      <c r="H435"/>
      <c r="I435"/>
      <c r="J435"/>
    </row>
    <row r="436" spans="1:10">
      <c r="A436"/>
      <c r="B436"/>
      <c r="C436"/>
      <c r="D436"/>
      <c r="E436"/>
      <c r="F436"/>
      <c r="G436"/>
      <c r="H436"/>
      <c r="I436"/>
      <c r="J436"/>
    </row>
    <row r="437" spans="1:10">
      <c r="A437"/>
      <c r="B437"/>
      <c r="C437"/>
      <c r="D437"/>
      <c r="E437"/>
      <c r="F437"/>
      <c r="G437"/>
      <c r="H437"/>
      <c r="I437"/>
      <c r="J437"/>
    </row>
    <row r="438" spans="1:10">
      <c r="A438"/>
      <c r="B438"/>
      <c r="C438"/>
      <c r="D438"/>
      <c r="E438"/>
      <c r="F438"/>
      <c r="G438"/>
      <c r="H438"/>
      <c r="I438"/>
      <c r="J438"/>
    </row>
    <row r="439" spans="1:10">
      <c r="A439"/>
      <c r="B439"/>
      <c r="C439"/>
      <c r="D439"/>
      <c r="E439"/>
      <c r="F439"/>
      <c r="G439"/>
      <c r="H439"/>
      <c r="I439"/>
      <c r="J439"/>
    </row>
    <row r="440" spans="1:10">
      <c r="A440"/>
      <c r="B440"/>
      <c r="C440"/>
      <c r="D440"/>
      <c r="E440"/>
      <c r="F440"/>
      <c r="G440"/>
      <c r="H440"/>
      <c r="I440"/>
      <c r="J440"/>
    </row>
    <row r="441" spans="1:10">
      <c r="A441"/>
      <c r="B441"/>
      <c r="C441"/>
      <c r="D441"/>
      <c r="E441"/>
      <c r="F441"/>
      <c r="G441"/>
      <c r="H441"/>
      <c r="I441"/>
      <c r="J441"/>
    </row>
    <row r="442" spans="1:10">
      <c r="A442"/>
      <c r="B442"/>
      <c r="C442"/>
      <c r="D442"/>
      <c r="E442"/>
      <c r="F442"/>
      <c r="G442"/>
      <c r="H442"/>
      <c r="I442"/>
      <c r="J442"/>
    </row>
    <row r="443" spans="1:10">
      <c r="A443"/>
      <c r="B443"/>
      <c r="C443"/>
      <c r="D443"/>
      <c r="E443"/>
      <c r="F443"/>
      <c r="G443"/>
      <c r="H443"/>
      <c r="I443"/>
      <c r="J443"/>
    </row>
    <row r="444" spans="1:10">
      <c r="A444"/>
      <c r="B444"/>
      <c r="C444"/>
      <c r="D444"/>
      <c r="E444"/>
      <c r="F444"/>
      <c r="G444"/>
      <c r="H444"/>
      <c r="I444"/>
      <c r="J444"/>
    </row>
    <row r="445" spans="1:10">
      <c r="A445"/>
      <c r="B445"/>
      <c r="C445"/>
      <c r="D445"/>
      <c r="E445"/>
      <c r="F445"/>
      <c r="G445"/>
      <c r="H445"/>
      <c r="I445"/>
      <c r="J445"/>
    </row>
    <row r="446" spans="1:10">
      <c r="A446"/>
      <c r="B446"/>
      <c r="C446"/>
      <c r="D446"/>
      <c r="E446"/>
      <c r="F446"/>
      <c r="G446"/>
      <c r="H446"/>
      <c r="I446"/>
      <c r="J446"/>
    </row>
    <row r="447" spans="1:10">
      <c r="A447"/>
      <c r="B447"/>
      <c r="C447"/>
      <c r="D447"/>
      <c r="E447"/>
      <c r="F447"/>
      <c r="G447"/>
      <c r="H447"/>
      <c r="I447"/>
      <c r="J447"/>
    </row>
    <row r="448" spans="1:10">
      <c r="A448"/>
      <c r="B448"/>
      <c r="C448"/>
      <c r="D448"/>
      <c r="E448"/>
      <c r="F448"/>
      <c r="G448"/>
      <c r="H448"/>
      <c r="I448"/>
      <c r="J448"/>
    </row>
    <row r="449" spans="1:10">
      <c r="A449"/>
      <c r="B449"/>
      <c r="C449"/>
      <c r="D449"/>
      <c r="E449"/>
      <c r="F449"/>
      <c r="G449"/>
      <c r="H449"/>
      <c r="I449"/>
      <c r="J449"/>
    </row>
    <row r="450" spans="1:10">
      <c r="A450"/>
      <c r="B450"/>
      <c r="C450"/>
      <c r="D450"/>
      <c r="E450"/>
      <c r="F450"/>
      <c r="G450"/>
      <c r="H450"/>
      <c r="I450"/>
      <c r="J450"/>
    </row>
    <row r="451" spans="1:10">
      <c r="A451"/>
      <c r="B451"/>
      <c r="C451"/>
      <c r="D451"/>
      <c r="E451"/>
      <c r="F451"/>
      <c r="G451"/>
      <c r="H451"/>
      <c r="I451"/>
      <c r="J451"/>
    </row>
    <row r="452" spans="1:10">
      <c r="A452"/>
      <c r="B452"/>
      <c r="C452"/>
      <c r="D452"/>
      <c r="E452"/>
      <c r="F452"/>
      <c r="G452"/>
      <c r="H452"/>
      <c r="I452"/>
      <c r="J452"/>
    </row>
    <row r="453" spans="1:10">
      <c r="A453"/>
      <c r="B453"/>
      <c r="C453"/>
      <c r="D453"/>
      <c r="E453"/>
      <c r="F453"/>
      <c r="G453"/>
      <c r="H453"/>
      <c r="I453"/>
      <c r="J453"/>
    </row>
    <row r="454" spans="1:10">
      <c r="A454"/>
      <c r="B454"/>
      <c r="C454"/>
      <c r="D454"/>
      <c r="E454"/>
      <c r="F454"/>
      <c r="G454"/>
      <c r="H454"/>
      <c r="I454"/>
      <c r="J454"/>
    </row>
    <row r="455" spans="1:10">
      <c r="A455"/>
      <c r="B455"/>
      <c r="C455"/>
      <c r="D455"/>
      <c r="E455"/>
      <c r="F455"/>
      <c r="G455"/>
      <c r="H455"/>
      <c r="I455"/>
      <c r="J455"/>
    </row>
    <row r="456" spans="1:10">
      <c r="A456"/>
      <c r="B456"/>
      <c r="C456"/>
      <c r="D456"/>
      <c r="E456"/>
      <c r="F456"/>
      <c r="G456"/>
      <c r="H456"/>
      <c r="I456"/>
      <c r="J456"/>
    </row>
    <row r="457" spans="1:10">
      <c r="A457"/>
      <c r="B457"/>
      <c r="C457"/>
      <c r="D457"/>
      <c r="E457"/>
      <c r="F457"/>
      <c r="G457"/>
      <c r="H457"/>
      <c r="I457"/>
      <c r="J457"/>
    </row>
    <row r="458" spans="1:10">
      <c r="A458"/>
      <c r="B458"/>
      <c r="C458"/>
      <c r="D458"/>
      <c r="E458"/>
      <c r="F458"/>
      <c r="G458"/>
      <c r="H458"/>
      <c r="I458"/>
      <c r="J458"/>
    </row>
    <row r="459" spans="1:10">
      <c r="A459"/>
      <c r="B459"/>
      <c r="C459"/>
      <c r="D459"/>
      <c r="E459"/>
      <c r="F459"/>
      <c r="G459"/>
      <c r="H459"/>
      <c r="I459"/>
      <c r="J459"/>
    </row>
    <row r="460" spans="1:10">
      <c r="A460"/>
      <c r="B460"/>
      <c r="C460"/>
      <c r="D460"/>
      <c r="E460"/>
      <c r="F460"/>
      <c r="G460"/>
      <c r="H460"/>
      <c r="I460"/>
      <c r="J460"/>
    </row>
    <row r="461" spans="1:10">
      <c r="A461"/>
      <c r="B461"/>
      <c r="C461"/>
      <c r="D461"/>
      <c r="E461"/>
      <c r="F461"/>
      <c r="G461"/>
      <c r="H461"/>
      <c r="I461"/>
      <c r="J461"/>
    </row>
    <row r="462" spans="1:10">
      <c r="A462"/>
      <c r="B462"/>
      <c r="C462"/>
      <c r="D462"/>
      <c r="E462"/>
      <c r="F462"/>
      <c r="G462"/>
      <c r="H462"/>
      <c r="I462"/>
      <c r="J462"/>
    </row>
    <row r="463" spans="1:10">
      <c r="A463"/>
      <c r="B463"/>
      <c r="C463"/>
      <c r="D463"/>
      <c r="E463"/>
      <c r="F463"/>
      <c r="G463"/>
      <c r="H463"/>
      <c r="I463"/>
      <c r="J463"/>
    </row>
    <row r="464" spans="1:10">
      <c r="A464"/>
      <c r="B464"/>
      <c r="C464"/>
      <c r="D464"/>
      <c r="E464"/>
      <c r="F464"/>
      <c r="G464"/>
      <c r="H464"/>
      <c r="I464"/>
      <c r="J464"/>
    </row>
    <row r="465" spans="1:10">
      <c r="A465"/>
      <c r="B465"/>
      <c r="C465"/>
      <c r="D465"/>
      <c r="E465"/>
      <c r="F465"/>
      <c r="G465"/>
      <c r="H465"/>
      <c r="I465"/>
      <c r="J465"/>
    </row>
    <row r="466" spans="1:10">
      <c r="A466"/>
      <c r="B466"/>
      <c r="C466"/>
      <c r="D466"/>
      <c r="E466"/>
      <c r="F466"/>
      <c r="G466"/>
      <c r="H466"/>
      <c r="I466"/>
      <c r="J466"/>
    </row>
    <row r="467" spans="1:10">
      <c r="A467"/>
      <c r="B467"/>
      <c r="C467"/>
      <c r="D467"/>
      <c r="E467"/>
      <c r="F467"/>
      <c r="G467"/>
      <c r="H467"/>
      <c r="I467"/>
      <c r="J467"/>
    </row>
    <row r="468" spans="1:10">
      <c r="A468"/>
      <c r="B468"/>
      <c r="C468"/>
      <c r="D468"/>
      <c r="E468"/>
      <c r="F468"/>
      <c r="G468"/>
      <c r="H468"/>
      <c r="I468"/>
      <c r="J468"/>
    </row>
    <row r="469" spans="1:10">
      <c r="A469"/>
      <c r="B469"/>
      <c r="C469"/>
      <c r="D469"/>
      <c r="E469"/>
      <c r="F469"/>
      <c r="G469"/>
      <c r="H469"/>
      <c r="I469"/>
      <c r="J469"/>
    </row>
    <row r="470" spans="1:10">
      <c r="A470"/>
      <c r="B470"/>
      <c r="C470"/>
      <c r="D470"/>
      <c r="E470"/>
      <c r="F470"/>
      <c r="G470"/>
      <c r="H470"/>
      <c r="I470"/>
      <c r="J470"/>
    </row>
    <row r="471" spans="1:10">
      <c r="A471"/>
      <c r="B471"/>
      <c r="C471"/>
      <c r="D471"/>
      <c r="E471"/>
      <c r="F471"/>
      <c r="G471"/>
      <c r="H471"/>
      <c r="I471"/>
      <c r="J471"/>
    </row>
    <row r="472" spans="1:10">
      <c r="A472"/>
      <c r="B472"/>
      <c r="C472"/>
      <c r="D472"/>
      <c r="E472"/>
      <c r="F472"/>
      <c r="G472"/>
      <c r="H472"/>
      <c r="I472"/>
      <c r="J472"/>
    </row>
    <row r="473" spans="1:10">
      <c r="A473"/>
      <c r="B473"/>
      <c r="C473"/>
      <c r="D473"/>
      <c r="E473"/>
      <c r="F473"/>
      <c r="G473"/>
      <c r="H473"/>
      <c r="I473"/>
      <c r="J473"/>
    </row>
    <row r="474" spans="1:10">
      <c r="A474"/>
      <c r="B474"/>
      <c r="C474"/>
      <c r="D474"/>
      <c r="E474"/>
      <c r="F474"/>
      <c r="G474"/>
      <c r="H474"/>
      <c r="I474"/>
      <c r="J474"/>
    </row>
    <row r="475" spans="1:10">
      <c r="A475"/>
      <c r="B475"/>
      <c r="C475"/>
      <c r="D475"/>
      <c r="E475"/>
      <c r="F475"/>
      <c r="G475"/>
      <c r="H475"/>
      <c r="I475"/>
      <c r="J475"/>
    </row>
    <row r="476" spans="1:10">
      <c r="A476"/>
      <c r="B476"/>
      <c r="C476"/>
      <c r="D476"/>
      <c r="E476"/>
      <c r="F476"/>
      <c r="G476"/>
      <c r="H476"/>
      <c r="I476"/>
      <c r="J476"/>
    </row>
    <row r="477" spans="1:10">
      <c r="A477"/>
      <c r="B477"/>
      <c r="C477"/>
      <c r="D477"/>
      <c r="E477"/>
      <c r="F477"/>
      <c r="G477"/>
      <c r="H477"/>
      <c r="I477"/>
      <c r="J477"/>
    </row>
    <row r="478" spans="1:10">
      <c r="A478"/>
      <c r="B478"/>
      <c r="C478"/>
      <c r="D478"/>
      <c r="E478"/>
      <c r="F478"/>
      <c r="G478"/>
      <c r="H478"/>
      <c r="I478"/>
      <c r="J478"/>
    </row>
    <row r="479" spans="1:10">
      <c r="A479"/>
      <c r="B479"/>
      <c r="C479"/>
      <c r="D479"/>
      <c r="E479"/>
      <c r="F479"/>
      <c r="G479"/>
      <c r="H479"/>
      <c r="I479"/>
      <c r="J479"/>
    </row>
    <row r="480" spans="1:10">
      <c r="A480"/>
      <c r="B480"/>
      <c r="C480"/>
      <c r="D480"/>
      <c r="E480"/>
      <c r="F480"/>
      <c r="G480"/>
      <c r="H480"/>
      <c r="I480"/>
      <c r="J480"/>
    </row>
    <row r="481" spans="1:10">
      <c r="A481"/>
      <c r="B481"/>
      <c r="C481"/>
      <c r="D481"/>
      <c r="E481"/>
      <c r="F481"/>
      <c r="G481"/>
      <c r="H481"/>
      <c r="I481"/>
      <c r="J481"/>
    </row>
    <row r="482" spans="1:10">
      <c r="A482"/>
      <c r="B482"/>
      <c r="C482"/>
      <c r="D482"/>
      <c r="E482"/>
      <c r="F482"/>
      <c r="G482"/>
      <c r="H482"/>
      <c r="I482"/>
      <c r="J482"/>
    </row>
    <row r="483" spans="1:10">
      <c r="A483"/>
      <c r="B483"/>
      <c r="C483"/>
      <c r="D483"/>
      <c r="E483"/>
      <c r="F483"/>
      <c r="G483"/>
      <c r="H483"/>
      <c r="I483"/>
      <c r="J483"/>
    </row>
    <row r="484" spans="1:10">
      <c r="A484"/>
      <c r="B484"/>
      <c r="C484"/>
      <c r="D484"/>
      <c r="E484"/>
      <c r="F484"/>
      <c r="G484"/>
      <c r="H484"/>
      <c r="I484"/>
      <c r="J484"/>
    </row>
    <row r="485" spans="1:10">
      <c r="A485"/>
      <c r="B485"/>
      <c r="C485"/>
      <c r="D485"/>
      <c r="E485"/>
      <c r="F485"/>
      <c r="G485"/>
      <c r="H485"/>
      <c r="I485"/>
      <c r="J485"/>
    </row>
    <row r="486" spans="1:10">
      <c r="A486"/>
      <c r="B486"/>
      <c r="C486"/>
      <c r="D486"/>
      <c r="E486"/>
      <c r="F486"/>
      <c r="G486"/>
      <c r="H486"/>
      <c r="I486"/>
      <c r="J486"/>
    </row>
    <row r="487" spans="1:10">
      <c r="A487"/>
      <c r="B487"/>
      <c r="C487"/>
      <c r="D487"/>
      <c r="E487"/>
      <c r="F487"/>
      <c r="G487"/>
      <c r="H487"/>
      <c r="I487"/>
      <c r="J487"/>
    </row>
    <row r="488" spans="1:10">
      <c r="A488"/>
      <c r="B488"/>
      <c r="C488"/>
      <c r="D488"/>
      <c r="E488"/>
      <c r="F488"/>
      <c r="G488"/>
      <c r="H488"/>
      <c r="I488"/>
      <c r="J488"/>
    </row>
    <row r="489" spans="1:10">
      <c r="A489"/>
      <c r="B489"/>
      <c r="C489"/>
      <c r="D489"/>
      <c r="E489"/>
      <c r="F489"/>
      <c r="G489"/>
      <c r="H489"/>
      <c r="I489"/>
      <c r="J489"/>
    </row>
    <row r="490" spans="1:10">
      <c r="A490"/>
      <c r="B490"/>
      <c r="C490"/>
      <c r="D490"/>
      <c r="E490"/>
      <c r="F490"/>
      <c r="G490"/>
      <c r="H490"/>
      <c r="I490"/>
      <c r="J490"/>
    </row>
    <row r="491" spans="1:10">
      <c r="A491"/>
      <c r="B491"/>
      <c r="C491"/>
      <c r="D491"/>
      <c r="E491"/>
      <c r="F491"/>
      <c r="G491"/>
      <c r="H491"/>
      <c r="I491"/>
      <c r="J491"/>
    </row>
    <row r="492" spans="1:10">
      <c r="A492"/>
      <c r="B492"/>
      <c r="C492"/>
      <c r="D492"/>
      <c r="E492"/>
      <c r="F492"/>
      <c r="G492"/>
      <c r="H492"/>
      <c r="I492"/>
      <c r="J492"/>
    </row>
    <row r="493" spans="1:10">
      <c r="A493"/>
      <c r="B493"/>
      <c r="C493"/>
      <c r="D493"/>
      <c r="E493"/>
      <c r="F493"/>
      <c r="G493"/>
      <c r="H493"/>
      <c r="I493"/>
      <c r="J493"/>
    </row>
    <row r="494" spans="1:10">
      <c r="A494"/>
      <c r="B494"/>
      <c r="C494"/>
      <c r="D494"/>
      <c r="E494"/>
      <c r="F494"/>
      <c r="G494"/>
      <c r="H494"/>
      <c r="I494"/>
      <c r="J494"/>
    </row>
    <row r="495" spans="1:10">
      <c r="A495"/>
      <c r="B495"/>
      <c r="C495"/>
      <c r="D495"/>
      <c r="E495"/>
      <c r="F495"/>
      <c r="G495"/>
      <c r="H495"/>
      <c r="I495"/>
      <c r="J495"/>
    </row>
    <row r="496" spans="1:10">
      <c r="A496"/>
      <c r="B496"/>
      <c r="C496"/>
      <c r="D496"/>
      <c r="E496"/>
      <c r="F496"/>
      <c r="G496"/>
      <c r="H496"/>
      <c r="I496"/>
      <c r="J496"/>
    </row>
    <row r="497" spans="1:10">
      <c r="A497"/>
      <c r="B497"/>
      <c r="C497"/>
      <c r="D497"/>
      <c r="E497"/>
      <c r="F497"/>
      <c r="G497"/>
      <c r="H497"/>
      <c r="I497"/>
      <c r="J497"/>
    </row>
    <row r="498" spans="1:10">
      <c r="A498"/>
      <c r="B498"/>
      <c r="C498"/>
      <c r="D498"/>
      <c r="E498"/>
      <c r="F498"/>
      <c r="G498"/>
      <c r="H498"/>
      <c r="I498"/>
      <c r="J498"/>
    </row>
    <row r="499" spans="1:10">
      <c r="A499"/>
      <c r="B499"/>
      <c r="C499"/>
      <c r="D499"/>
      <c r="E499"/>
      <c r="F499"/>
      <c r="G499"/>
      <c r="H499"/>
      <c r="I499"/>
      <c r="J499"/>
    </row>
    <row r="500" spans="1:10">
      <c r="A500"/>
      <c r="B500"/>
      <c r="C500"/>
      <c r="D500"/>
      <c r="E500"/>
      <c r="F500"/>
      <c r="G500"/>
      <c r="H500"/>
      <c r="I500"/>
      <c r="J500"/>
    </row>
    <row r="501" spans="1:10">
      <c r="A501"/>
      <c r="B501"/>
      <c r="C501"/>
      <c r="D501"/>
      <c r="E501"/>
      <c r="F501"/>
      <c r="G501"/>
      <c r="H501"/>
      <c r="I501"/>
      <c r="J501"/>
    </row>
    <row r="502" spans="1:10">
      <c r="A502"/>
      <c r="B502"/>
      <c r="C502"/>
      <c r="D502"/>
      <c r="E502"/>
      <c r="F502"/>
      <c r="G502"/>
      <c r="H502"/>
      <c r="I502"/>
      <c r="J502"/>
    </row>
  </sheetData>
  <sheetProtection algorithmName="SHA-512" hashValue="nDqfstD+v+MiH7Uc449Ox3V9kaO3RxVd4I5kceCUVKRGt6gn2uxWdM1RjQgc2KlOUAFNeexpqgexPBzyAvw+qA==" saltValue="yvofGMt9DbeB7toYu/RH6Q==" spinCount="100000" sheet="1" objects="1" scenarios="1" formatCells="0" formatColumns="0" formatRows="0" insertRows="0" deleteRows="0"/>
  <mergeCells count="9">
    <mergeCell ref="A2:J2"/>
    <mergeCell ref="C17:J17"/>
    <mergeCell ref="C22:J22"/>
    <mergeCell ref="C21:J21"/>
    <mergeCell ref="A12:J12"/>
    <mergeCell ref="A19:J19"/>
    <mergeCell ref="B8:J9"/>
    <mergeCell ref="C16:J16"/>
    <mergeCell ref="A14:J14"/>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lha4"/>
  <dimension ref="A1:J25"/>
  <sheetViews>
    <sheetView showGridLines="0" showRuler="0" showWhiteSpace="0" view="pageBreakPreview" topLeftCell="A5" zoomScaleNormal="100" zoomScaleSheetLayoutView="100" zoomScalePageLayoutView="120" workbookViewId="0">
      <selection activeCell="J26" sqref="J26"/>
    </sheetView>
  </sheetViews>
  <sheetFormatPr defaultColWidth="9.140625" defaultRowHeight="15"/>
  <cols>
    <col min="1" max="1" width="12" customWidth="1"/>
    <col min="2" max="4" width="8.42578125" customWidth="1"/>
    <col min="5" max="7" width="9.140625" customWidth="1"/>
    <col min="8" max="10" width="11" customWidth="1"/>
  </cols>
  <sheetData>
    <row r="1" spans="1:10" ht="6.95" customHeight="1">
      <c r="A1" s="35"/>
    </row>
    <row r="2" spans="1:10">
      <c r="A2" s="105" t="s">
        <v>51</v>
      </c>
      <c r="B2" s="105"/>
      <c r="C2" s="105"/>
      <c r="D2" s="105"/>
      <c r="E2" s="105"/>
      <c r="F2" s="105"/>
      <c r="G2" s="105"/>
      <c r="H2" s="105"/>
      <c r="I2" s="105"/>
      <c r="J2" s="105"/>
    </row>
    <row r="3" spans="1:10" ht="6.95" customHeight="1"/>
    <row r="4" spans="1:10">
      <c r="A4" s="98" t="s">
        <v>52</v>
      </c>
      <c r="B4" s="98"/>
      <c r="C4" s="98"/>
      <c r="D4" s="98"/>
      <c r="E4" s="98"/>
      <c r="F4" s="98"/>
      <c r="G4" s="98"/>
      <c r="H4" s="98"/>
      <c r="I4" s="98"/>
      <c r="J4" s="98"/>
    </row>
    <row r="5" spans="1:10" ht="6.95" customHeight="1"/>
    <row r="6" spans="1:10" ht="26.25" customHeight="1" thickBot="1">
      <c r="A6" s="106" t="s">
        <v>53</v>
      </c>
      <c r="B6" s="107"/>
      <c r="C6" s="108" t="s">
        <v>54</v>
      </c>
      <c r="D6" s="109"/>
      <c r="E6" s="108" t="s">
        <v>55</v>
      </c>
      <c r="F6" s="110"/>
      <c r="G6" s="117" t="s">
        <v>56</v>
      </c>
      <c r="H6" s="118"/>
      <c r="I6" s="119"/>
    </row>
    <row r="7" spans="1:10" ht="16.5" thickTop="1" thickBot="1">
      <c r="A7" s="111" t="s">
        <v>57</v>
      </c>
      <c r="B7" s="112"/>
      <c r="C7" s="113">
        <v>2506</v>
      </c>
      <c r="D7" s="114"/>
      <c r="E7" s="115">
        <v>47.4</v>
      </c>
      <c r="F7" s="116"/>
      <c r="G7" s="120">
        <v>42242</v>
      </c>
      <c r="H7" s="121"/>
      <c r="I7" s="122"/>
    </row>
    <row r="8" spans="1:10" ht="16.5" thickTop="1" thickBot="1">
      <c r="A8" s="127" t="s">
        <v>58</v>
      </c>
      <c r="B8" s="128"/>
      <c r="C8" s="113">
        <v>2270</v>
      </c>
      <c r="D8" s="114"/>
      <c r="E8" s="115">
        <v>72.8</v>
      </c>
      <c r="F8" s="116"/>
      <c r="G8" s="120">
        <v>42916</v>
      </c>
      <c r="H8" s="121"/>
      <c r="I8" s="122"/>
    </row>
    <row r="9" spans="1:10" s="36" customFormat="1" ht="15.75" thickTop="1">
      <c r="A9" s="126" t="s">
        <v>59</v>
      </c>
      <c r="B9" s="126"/>
      <c r="C9" s="132">
        <f>SUM(C7:C8)</f>
        <v>4776</v>
      </c>
      <c r="D9" s="133"/>
      <c r="E9" s="134">
        <f>IF($C$9=0,"-",SUMPRODUCT($E$7:$E$8,$C$7:$C$8)/$C$9)</f>
        <v>59.472445561139033</v>
      </c>
      <c r="F9" s="135"/>
      <c r="G9" s="129">
        <f>IF($C$9=0,"-",SUMPRODUCT($G$7:$G$8,$C$7:$C$8)/$C$9)</f>
        <v>42562.347571189282</v>
      </c>
      <c r="H9" s="130"/>
      <c r="I9" s="131"/>
      <c r="J9"/>
    </row>
    <row r="10" spans="1:10" ht="6.95" customHeight="1"/>
    <row r="11" spans="1:10">
      <c r="A11" s="123" t="str">
        <f>"2.2. Participantes/Assistidos com Potencial de Opção pela Migração (Cenário Esperado) - " &amp; TEXT('1. Informações Básicas'!$D$6,"0%")</f>
        <v>2.2. Participantes/Assistidos com Potencial de Opção pela Migração (Cenário Esperado) - 50%</v>
      </c>
      <c r="B11" s="123"/>
      <c r="C11" s="123"/>
      <c r="D11" s="123"/>
      <c r="E11" s="123"/>
      <c r="F11" s="123"/>
      <c r="G11" s="123"/>
      <c r="H11" s="123"/>
      <c r="I11" s="123"/>
      <c r="J11" s="123"/>
    </row>
    <row r="12" spans="1:10" ht="6.95" customHeight="1"/>
    <row r="13" spans="1:10" ht="26.25" customHeight="1" thickBot="1">
      <c r="A13" s="106" t="s">
        <v>53</v>
      </c>
      <c r="B13" s="107"/>
      <c r="C13" s="108" t="s">
        <v>54</v>
      </c>
      <c r="D13" s="109"/>
      <c r="E13" s="108" t="s">
        <v>55</v>
      </c>
      <c r="F13" s="110"/>
      <c r="G13" s="117" t="s">
        <v>56</v>
      </c>
      <c r="H13" s="118"/>
      <c r="I13" s="119"/>
    </row>
    <row r="14" spans="1:10" ht="16.5" thickTop="1" thickBot="1">
      <c r="A14" s="111" t="s">
        <v>57</v>
      </c>
      <c r="B14" s="112"/>
      <c r="C14" s="113">
        <v>1169</v>
      </c>
      <c r="D14" s="114"/>
      <c r="E14" s="115">
        <v>47.4</v>
      </c>
      <c r="F14" s="116"/>
      <c r="G14" s="120">
        <v>43917</v>
      </c>
      <c r="H14" s="121"/>
      <c r="I14" s="122"/>
    </row>
    <row r="15" spans="1:10" ht="16.5" thickTop="1" thickBot="1">
      <c r="A15" s="127" t="s">
        <v>58</v>
      </c>
      <c r="B15" s="128"/>
      <c r="C15" s="113">
        <v>1063</v>
      </c>
      <c r="D15" s="114"/>
      <c r="E15" s="115">
        <v>73.099999999999994</v>
      </c>
      <c r="F15" s="116"/>
      <c r="G15" s="120">
        <v>44087</v>
      </c>
      <c r="H15" s="121"/>
      <c r="I15" s="122"/>
    </row>
    <row r="16" spans="1:10" s="36" customFormat="1" ht="15.75" thickTop="1">
      <c r="A16" s="126" t="s">
        <v>59</v>
      </c>
      <c r="B16" s="126"/>
      <c r="C16" s="132">
        <f>SUM(C14:C15)</f>
        <v>2232</v>
      </c>
      <c r="D16" s="133"/>
      <c r="E16" s="134">
        <f>IF($C$9=0,"-",SUMPRODUCT($E$7:$E$8,$C$7:$C$8)/$C$9)</f>
        <v>59.472445561139033</v>
      </c>
      <c r="F16" s="135"/>
      <c r="G16" s="129">
        <f>IF($C$9=0,"-",SUMPRODUCT($G$7:$G$8,$C$7:$C$8)/$C$9)</f>
        <v>42562.347571189282</v>
      </c>
      <c r="H16" s="130"/>
      <c r="I16" s="131"/>
      <c r="J16"/>
    </row>
    <row r="17" spans="1:10" ht="6.95" customHeight="1"/>
    <row r="18" spans="1:10" ht="15.75" thickBot="1">
      <c r="A18" s="35" t="s">
        <v>60</v>
      </c>
    </row>
    <row r="19" spans="1:10" ht="16.5" thickTop="1" thickBot="1">
      <c r="A19" s="124" t="s">
        <v>61</v>
      </c>
      <c r="B19" s="125"/>
      <c r="C19" s="125"/>
      <c r="D19" s="125"/>
      <c r="E19" s="125"/>
      <c r="F19" s="125"/>
      <c r="G19" s="125"/>
      <c r="H19" s="125"/>
      <c r="I19" s="125"/>
      <c r="J19" s="125"/>
    </row>
    <row r="20" spans="1:10" ht="16.5" thickTop="1" thickBot="1">
      <c r="A20" s="125"/>
      <c r="B20" s="125"/>
      <c r="C20" s="125"/>
      <c r="D20" s="125"/>
      <c r="E20" s="125"/>
      <c r="F20" s="125"/>
      <c r="G20" s="125"/>
      <c r="H20" s="125"/>
      <c r="I20" s="125"/>
      <c r="J20" s="125"/>
    </row>
    <row r="21" spans="1:10" ht="16.5" thickTop="1" thickBot="1">
      <c r="A21" s="125"/>
      <c r="B21" s="125"/>
      <c r="C21" s="125"/>
      <c r="D21" s="125"/>
      <c r="E21" s="125"/>
      <c r="F21" s="125"/>
      <c r="G21" s="125"/>
      <c r="H21" s="125"/>
      <c r="I21" s="125"/>
      <c r="J21" s="125"/>
    </row>
    <row r="22" spans="1:10" ht="16.5" thickTop="1" thickBot="1">
      <c r="A22" s="125"/>
      <c r="B22" s="125"/>
      <c r="C22" s="125"/>
      <c r="D22" s="125"/>
      <c r="E22" s="125"/>
      <c r="F22" s="125"/>
      <c r="G22" s="125"/>
      <c r="H22" s="125"/>
      <c r="I22" s="125"/>
      <c r="J22" s="125"/>
    </row>
    <row r="23" spans="1:10" ht="16.5" thickTop="1" thickBot="1">
      <c r="A23" s="125"/>
      <c r="B23" s="125"/>
      <c r="C23" s="125"/>
      <c r="D23" s="125"/>
      <c r="E23" s="125"/>
      <c r="F23" s="125"/>
      <c r="G23" s="125"/>
      <c r="H23" s="125"/>
      <c r="I23" s="125"/>
      <c r="J23" s="125"/>
    </row>
    <row r="24" spans="1:10" ht="16.5" thickTop="1" thickBot="1">
      <c r="A24" s="125"/>
      <c r="B24" s="125"/>
      <c r="C24" s="125"/>
      <c r="D24" s="125"/>
      <c r="E24" s="125"/>
      <c r="F24" s="125"/>
      <c r="G24" s="125"/>
      <c r="H24" s="125"/>
      <c r="I24" s="125"/>
      <c r="J24" s="125"/>
    </row>
    <row r="25" spans="1:10" ht="15.75" thickTop="1">
      <c r="A25" s="37" t="s">
        <v>62</v>
      </c>
    </row>
  </sheetData>
  <sheetProtection algorithmName="SHA-512" hashValue="Kp0hHOcJpOsvP20cGvEpMg1kwmrVpNmOwTZbHDvLYksWV0Y4k0aM+0ajk1I1esIVYV7NLGX8i1N/nMUgVD9zvA==" saltValue="i8K6+vDttD3hXIjyhug7IQ==" spinCount="100000" sheet="1" objects="1" scenarios="1"/>
  <mergeCells count="36">
    <mergeCell ref="A16:B16"/>
    <mergeCell ref="C16:D16"/>
    <mergeCell ref="E16:F16"/>
    <mergeCell ref="G16:I16"/>
    <mergeCell ref="E14:F14"/>
    <mergeCell ref="G14:I14"/>
    <mergeCell ref="A15:B15"/>
    <mergeCell ref="C15:D15"/>
    <mergeCell ref="E15:F15"/>
    <mergeCell ref="G15:I15"/>
    <mergeCell ref="G8:I8"/>
    <mergeCell ref="A11:J11"/>
    <mergeCell ref="A19:J24"/>
    <mergeCell ref="C8:D8"/>
    <mergeCell ref="A9:B9"/>
    <mergeCell ref="A8:B8"/>
    <mergeCell ref="G9:I9"/>
    <mergeCell ref="C9:D9"/>
    <mergeCell ref="E9:F9"/>
    <mergeCell ref="E8:F8"/>
    <mergeCell ref="A13:B13"/>
    <mergeCell ref="C13:D13"/>
    <mergeCell ref="E13:F13"/>
    <mergeCell ref="G13:I13"/>
    <mergeCell ref="A14:B14"/>
    <mergeCell ref="C14:D14"/>
    <mergeCell ref="A2:J2"/>
    <mergeCell ref="A6:B6"/>
    <mergeCell ref="C6:D6"/>
    <mergeCell ref="E6:F6"/>
    <mergeCell ref="A7:B7"/>
    <mergeCell ref="A4:J4"/>
    <mergeCell ref="C7:D7"/>
    <mergeCell ref="E7:F7"/>
    <mergeCell ref="G6:I6"/>
    <mergeCell ref="G7:I7"/>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5"/>
  <dimension ref="A1:J38"/>
  <sheetViews>
    <sheetView showGridLines="0" showRuler="0" view="pageBreakPreview" topLeftCell="A17" zoomScaleNormal="100" zoomScaleSheetLayoutView="100" zoomScalePageLayoutView="120" workbookViewId="0">
      <selection activeCell="O34" sqref="O34"/>
    </sheetView>
  </sheetViews>
  <sheetFormatPr defaultColWidth="9.140625" defaultRowHeight="15"/>
  <cols>
    <col min="1" max="1" width="10.42578125" customWidth="1"/>
    <col min="2" max="2" width="10.5703125" customWidth="1"/>
    <col min="3" max="4" width="9.5703125" customWidth="1"/>
    <col min="5" max="9" width="9.140625" customWidth="1"/>
  </cols>
  <sheetData>
    <row r="1" spans="1:10" ht="6.95" customHeight="1">
      <c r="A1" s="35"/>
    </row>
    <row r="2" spans="1:10">
      <c r="A2" s="105" t="s">
        <v>63</v>
      </c>
      <c r="B2" s="105"/>
      <c r="C2" s="105"/>
      <c r="D2" s="105"/>
      <c r="E2" s="105"/>
      <c r="F2" s="105"/>
      <c r="G2" s="105"/>
      <c r="H2" s="105"/>
      <c r="I2" s="105"/>
      <c r="J2" s="105"/>
    </row>
    <row r="3" spans="1:10" ht="6.95" customHeight="1"/>
    <row r="4" spans="1:10">
      <c r="A4" s="98" t="s">
        <v>64</v>
      </c>
      <c r="B4" s="98"/>
      <c r="C4" s="98"/>
      <c r="D4" s="98"/>
      <c r="E4" s="98"/>
      <c r="F4" s="98"/>
      <c r="G4" s="98"/>
      <c r="H4" s="98"/>
      <c r="I4" s="98"/>
      <c r="J4" s="98"/>
    </row>
    <row r="5" spans="1:10" ht="6.95" customHeight="1"/>
    <row r="6" spans="1:10" s="36" customFormat="1" ht="14.45" customHeight="1">
      <c r="A6" s="106" t="s">
        <v>65</v>
      </c>
      <c r="B6" s="107"/>
      <c r="C6" s="157" t="s">
        <v>66</v>
      </c>
      <c r="D6" s="158"/>
      <c r="E6" s="108" t="s">
        <v>67</v>
      </c>
      <c r="F6" s="110"/>
      <c r="G6" s="110"/>
      <c r="H6" s="109"/>
      <c r="I6"/>
      <c r="J6"/>
    </row>
    <row r="7" spans="1:10" s="36" customFormat="1" ht="14.45" customHeight="1">
      <c r="A7" s="155"/>
      <c r="B7" s="156"/>
      <c r="C7" s="159"/>
      <c r="D7" s="160"/>
      <c r="E7" s="161">
        <v>1</v>
      </c>
      <c r="F7" s="109"/>
      <c r="G7" s="108" t="str">
        <f>TEXT('1. Informações Básicas'!$D$6,"0%")</f>
        <v>50%</v>
      </c>
      <c r="H7" s="109"/>
      <c r="I7"/>
      <c r="J7"/>
    </row>
    <row r="8" spans="1:10" s="43" customFormat="1" ht="15.75" thickBot="1">
      <c r="A8" s="111" t="s">
        <v>68</v>
      </c>
      <c r="B8" s="112"/>
      <c r="C8" s="162">
        <f>C9+C10</f>
        <v>11768890437</v>
      </c>
      <c r="D8" s="162"/>
      <c r="E8" s="162">
        <f>E9+E10</f>
        <v>11257638122</v>
      </c>
      <c r="F8" s="162"/>
      <c r="G8" s="162">
        <f>G9+G10</f>
        <v>5628819061</v>
      </c>
      <c r="H8" s="162"/>
      <c r="I8"/>
      <c r="J8"/>
    </row>
    <row r="9" spans="1:10" s="43" customFormat="1" ht="16.5" thickTop="1" thickBot="1">
      <c r="A9" s="140" t="s">
        <v>69</v>
      </c>
      <c r="B9" s="141"/>
      <c r="C9" s="136">
        <v>0</v>
      </c>
      <c r="D9" s="136"/>
      <c r="E9" s="136">
        <f>C9</f>
        <v>0</v>
      </c>
      <c r="F9" s="136"/>
      <c r="G9" s="136">
        <v>0</v>
      </c>
      <c r="H9" s="136"/>
      <c r="I9"/>
      <c r="J9"/>
    </row>
    <row r="10" spans="1:10" s="43" customFormat="1" ht="16.5" thickTop="1" thickBot="1">
      <c r="A10" s="140" t="s">
        <v>70</v>
      </c>
      <c r="B10" s="141"/>
      <c r="C10" s="143">
        <f>C11+C12</f>
        <v>11768890437</v>
      </c>
      <c r="D10" s="143"/>
      <c r="E10" s="143">
        <f>E11+E12</f>
        <v>11257638122</v>
      </c>
      <c r="F10" s="143"/>
      <c r="G10" s="143">
        <f>G11+G12</f>
        <v>5628819061</v>
      </c>
      <c r="H10" s="143"/>
      <c r="I10"/>
      <c r="J10"/>
    </row>
    <row r="11" spans="1:10" s="43" customFormat="1" ht="16.5" thickTop="1" thickBot="1">
      <c r="A11" s="163" t="s">
        <v>71</v>
      </c>
      <c r="B11" s="164"/>
      <c r="C11" s="136">
        <v>10133761234</v>
      </c>
      <c r="D11" s="136"/>
      <c r="E11" s="136">
        <v>9656760898</v>
      </c>
      <c r="F11" s="136"/>
      <c r="G11" s="136">
        <v>4828380449</v>
      </c>
      <c r="H11" s="136"/>
      <c r="I11"/>
      <c r="J11"/>
    </row>
    <row r="12" spans="1:10" ht="16.5" thickTop="1" thickBot="1">
      <c r="A12" s="163" t="s">
        <v>72</v>
      </c>
      <c r="B12" s="164"/>
      <c r="C12" s="136">
        <v>1635129203</v>
      </c>
      <c r="D12" s="136"/>
      <c r="E12" s="136">
        <v>1600877224</v>
      </c>
      <c r="F12" s="136"/>
      <c r="G12" s="136">
        <v>800438612</v>
      </c>
      <c r="H12" s="136"/>
    </row>
    <row r="13" spans="1:10" ht="16.5" thickTop="1" thickBot="1">
      <c r="A13" s="111" t="s">
        <v>73</v>
      </c>
      <c r="B13" s="112"/>
      <c r="C13" s="142">
        <f>C14+C15</f>
        <v>8546879858</v>
      </c>
      <c r="D13" s="142"/>
      <c r="E13" s="142">
        <f>E14+E15</f>
        <v>8418362764</v>
      </c>
      <c r="F13" s="142"/>
      <c r="G13" s="142">
        <f>G14+G15</f>
        <v>4209181382</v>
      </c>
      <c r="H13" s="142"/>
      <c r="J13" s="35"/>
    </row>
    <row r="14" spans="1:10" ht="16.5" thickTop="1" thickBot="1">
      <c r="A14" s="140" t="s">
        <v>69</v>
      </c>
      <c r="B14" s="141"/>
      <c r="C14" s="136">
        <v>0</v>
      </c>
      <c r="D14" s="136"/>
      <c r="E14" s="136">
        <f>C14</f>
        <v>0</v>
      </c>
      <c r="F14" s="136"/>
      <c r="G14" s="136">
        <v>0</v>
      </c>
      <c r="H14" s="136"/>
    </row>
    <row r="15" spans="1:10" s="36" customFormat="1" ht="16.5" thickTop="1" thickBot="1">
      <c r="A15" s="140" t="s">
        <v>70</v>
      </c>
      <c r="B15" s="141"/>
      <c r="C15" s="142">
        <f>C16+C17</f>
        <v>8546879858</v>
      </c>
      <c r="D15" s="142"/>
      <c r="E15" s="142">
        <f>E16+E17</f>
        <v>8418362764</v>
      </c>
      <c r="F15" s="142"/>
      <c r="G15" s="142">
        <f>G16+G17</f>
        <v>4209181382</v>
      </c>
      <c r="H15" s="142"/>
      <c r="I15"/>
      <c r="J15"/>
    </row>
    <row r="16" spans="1:10" s="43" customFormat="1" ht="16.5" thickTop="1" thickBot="1">
      <c r="A16" s="163" t="s">
        <v>71</v>
      </c>
      <c r="B16" s="164"/>
      <c r="C16" s="136">
        <v>8246445907</v>
      </c>
      <c r="D16" s="136"/>
      <c r="E16" s="136">
        <v>8121432902</v>
      </c>
      <c r="F16" s="136"/>
      <c r="G16" s="136">
        <v>4060716451</v>
      </c>
      <c r="H16" s="136"/>
      <c r="I16"/>
      <c r="J16"/>
    </row>
    <row r="17" spans="1:10" s="43" customFormat="1" ht="16.5" thickTop="1" thickBot="1">
      <c r="A17" s="163" t="s">
        <v>72</v>
      </c>
      <c r="B17" s="164"/>
      <c r="C17" s="136">
        <v>300433951</v>
      </c>
      <c r="D17" s="136"/>
      <c r="E17" s="136">
        <v>296929862</v>
      </c>
      <c r="F17" s="136"/>
      <c r="G17" s="136">
        <v>148464931</v>
      </c>
      <c r="H17" s="136"/>
      <c r="I17"/>
      <c r="J17"/>
    </row>
    <row r="18" spans="1:10" s="43" customFormat="1" ht="16.5" thickTop="1" thickBot="1">
      <c r="A18" s="111" t="s">
        <v>74</v>
      </c>
      <c r="B18" s="112"/>
      <c r="C18" s="142">
        <f>C19+C20</f>
        <v>1840805896</v>
      </c>
      <c r="D18" s="142"/>
      <c r="E18" s="142">
        <f>E19+E20</f>
        <v>1788459450</v>
      </c>
      <c r="F18" s="142"/>
      <c r="G18" s="142">
        <f>G19+G20</f>
        <v>894229725</v>
      </c>
      <c r="H18" s="142"/>
      <c r="I18"/>
      <c r="J18"/>
    </row>
    <row r="19" spans="1:10" s="43" customFormat="1" ht="16.5" thickTop="1" thickBot="1">
      <c r="A19" s="140" t="s">
        <v>75</v>
      </c>
      <c r="B19" s="141"/>
      <c r="C19" s="136">
        <v>920402948</v>
      </c>
      <c r="D19" s="136"/>
      <c r="E19" s="136">
        <v>894229725</v>
      </c>
      <c r="F19" s="136"/>
      <c r="G19" s="136">
        <v>447114862.5</v>
      </c>
      <c r="H19" s="136"/>
      <c r="I19"/>
      <c r="J19"/>
    </row>
    <row r="20" spans="1:10" s="43" customFormat="1" ht="16.5" thickTop="1" thickBot="1">
      <c r="A20" s="140" t="s">
        <v>76</v>
      </c>
      <c r="B20" s="141"/>
      <c r="C20" s="136">
        <v>920402948</v>
      </c>
      <c r="D20" s="136"/>
      <c r="E20" s="136">
        <v>894229725</v>
      </c>
      <c r="F20" s="136"/>
      <c r="G20" s="136">
        <v>447114862.5</v>
      </c>
      <c r="H20" s="136"/>
      <c r="I20"/>
      <c r="J20"/>
    </row>
    <row r="21" spans="1:10" ht="6.95" customHeight="1" thickTop="1"/>
    <row r="22" spans="1:10">
      <c r="A22" s="154" t="s">
        <v>77</v>
      </c>
      <c r="B22" s="154"/>
      <c r="C22" s="154"/>
      <c r="D22" s="154"/>
      <c r="E22" s="154"/>
      <c r="F22" s="154"/>
      <c r="G22" s="154"/>
      <c r="H22" s="154"/>
      <c r="I22" s="154"/>
      <c r="J22" s="154"/>
    </row>
    <row r="23" spans="1:10" ht="6.95" customHeight="1"/>
    <row r="24" spans="1:10" ht="33.6" customHeight="1" thickBot="1">
      <c r="A24" s="106" t="s">
        <v>65</v>
      </c>
      <c r="B24" s="137"/>
      <c r="C24" s="137"/>
      <c r="D24" s="107"/>
      <c r="E24" s="106" t="s">
        <v>66</v>
      </c>
      <c r="F24" s="137"/>
      <c r="G24" s="138" t="s">
        <v>78</v>
      </c>
      <c r="H24" s="139"/>
    </row>
    <row r="25" spans="1:10" ht="16.5" thickTop="1" thickBot="1">
      <c r="A25" s="112" t="s">
        <v>79</v>
      </c>
      <c r="B25" s="169"/>
      <c r="C25" s="169"/>
      <c r="D25" s="170"/>
      <c r="E25" s="136">
        <v>15475522952</v>
      </c>
      <c r="F25" s="136"/>
      <c r="G25" s="136">
        <v>14934776201</v>
      </c>
      <c r="H25" s="136"/>
    </row>
    <row r="26" spans="1:10" ht="15.75" thickTop="1">
      <c r="A26" s="112" t="s">
        <v>80</v>
      </c>
      <c r="B26" s="169"/>
      <c r="C26" s="169"/>
      <c r="D26" s="170"/>
      <c r="E26" s="153">
        <f>C8</f>
        <v>11768890437</v>
      </c>
      <c r="F26" s="153"/>
      <c r="G26" s="153">
        <f>E8</f>
        <v>11257638122</v>
      </c>
      <c r="H26" s="153"/>
    </row>
    <row r="27" spans="1:10">
      <c r="A27" s="112" t="s">
        <v>81</v>
      </c>
      <c r="B27" s="169"/>
      <c r="C27" s="169"/>
      <c r="D27" s="170"/>
      <c r="E27" s="153">
        <f>C13</f>
        <v>8546879858</v>
      </c>
      <c r="F27" s="153"/>
      <c r="G27" s="153">
        <f>E13</f>
        <v>8418362764</v>
      </c>
      <c r="H27" s="153"/>
    </row>
    <row r="28" spans="1:10">
      <c r="A28" s="171" t="s">
        <v>82</v>
      </c>
      <c r="B28" s="172"/>
      <c r="C28" s="172"/>
      <c r="D28" s="173"/>
      <c r="E28" s="153">
        <f>-C18</f>
        <v>-1840805896</v>
      </c>
      <c r="F28" s="153"/>
      <c r="G28" s="153">
        <f>-E18</f>
        <v>-1788459450</v>
      </c>
      <c r="H28" s="153"/>
    </row>
    <row r="29" spans="1:10">
      <c r="A29" s="165" t="s">
        <v>83</v>
      </c>
      <c r="B29" s="166"/>
      <c r="C29" s="166"/>
      <c r="D29" s="167"/>
      <c r="E29" s="168">
        <f>E25-SUM(E26:F28)</f>
        <v>-2999441447</v>
      </c>
      <c r="F29" s="168"/>
      <c r="G29" s="168">
        <f>G25-SUM(G26:H28)</f>
        <v>-2952765235</v>
      </c>
      <c r="H29" s="168"/>
    </row>
    <row r="30" spans="1:10" ht="6.95" customHeight="1"/>
    <row r="31" spans="1:10" ht="15.75" thickBot="1">
      <c r="A31" s="35" t="s">
        <v>60</v>
      </c>
    </row>
    <row r="32" spans="1:10" ht="15.75" thickTop="1">
      <c r="A32" s="144" t="s">
        <v>84</v>
      </c>
      <c r="B32" s="145"/>
      <c r="C32" s="145"/>
      <c r="D32" s="145"/>
      <c r="E32" s="145"/>
      <c r="F32" s="145"/>
      <c r="G32" s="145"/>
      <c r="H32" s="145"/>
      <c r="I32" s="145"/>
      <c r="J32" s="146"/>
    </row>
    <row r="33" spans="1:10">
      <c r="A33" s="147"/>
      <c r="B33" s="148"/>
      <c r="C33" s="148"/>
      <c r="D33" s="148"/>
      <c r="E33" s="148"/>
      <c r="F33" s="148"/>
      <c r="G33" s="148"/>
      <c r="H33" s="148"/>
      <c r="I33" s="148"/>
      <c r="J33" s="149"/>
    </row>
    <row r="34" spans="1:10">
      <c r="A34" s="147"/>
      <c r="B34" s="148"/>
      <c r="C34" s="148"/>
      <c r="D34" s="148"/>
      <c r="E34" s="148"/>
      <c r="F34" s="148"/>
      <c r="G34" s="148"/>
      <c r="H34" s="148"/>
      <c r="I34" s="148"/>
      <c r="J34" s="149"/>
    </row>
    <row r="35" spans="1:10">
      <c r="A35" s="147"/>
      <c r="B35" s="148"/>
      <c r="C35" s="148"/>
      <c r="D35" s="148"/>
      <c r="E35" s="148"/>
      <c r="F35" s="148"/>
      <c r="G35" s="148"/>
      <c r="H35" s="148"/>
      <c r="I35" s="148"/>
      <c r="J35" s="149"/>
    </row>
    <row r="36" spans="1:10">
      <c r="A36" s="147"/>
      <c r="B36" s="148"/>
      <c r="C36" s="148"/>
      <c r="D36" s="148"/>
      <c r="E36" s="148"/>
      <c r="F36" s="148"/>
      <c r="G36" s="148"/>
      <c r="H36" s="148"/>
      <c r="I36" s="148"/>
      <c r="J36" s="149"/>
    </row>
    <row r="37" spans="1:10" ht="15.75" thickBot="1">
      <c r="A37" s="150"/>
      <c r="B37" s="151"/>
      <c r="C37" s="151"/>
      <c r="D37" s="151"/>
      <c r="E37" s="151"/>
      <c r="F37" s="151"/>
      <c r="G37" s="151"/>
      <c r="H37" s="151"/>
      <c r="I37" s="151"/>
      <c r="J37" s="152"/>
    </row>
    <row r="38" spans="1:10" ht="15.75" thickTop="1"/>
  </sheetData>
  <sheetProtection algorithmName="SHA-512" hashValue="lFqCjeYQCaeUR3zFq1oTd/6iByXrFEWirkfWOXpDIIYYfQGKxPUDbx8RmMfrUhyZRr/D6QPjUdiXd30+y3c0Bg==" saltValue="SA6LyvTMpW7IhNLybOFivQ==" spinCount="100000" sheet="1" objects="1" scenarios="1"/>
  <mergeCells count="79">
    <mergeCell ref="G25:H25"/>
    <mergeCell ref="G26:H26"/>
    <mergeCell ref="G27:H27"/>
    <mergeCell ref="G28:H28"/>
    <mergeCell ref="A29:D29"/>
    <mergeCell ref="E29:F29"/>
    <mergeCell ref="G29:H29"/>
    <mergeCell ref="A27:D27"/>
    <mergeCell ref="A28:D28"/>
    <mergeCell ref="A25:D25"/>
    <mergeCell ref="A26:D26"/>
    <mergeCell ref="E15:F15"/>
    <mergeCell ref="E16:F16"/>
    <mergeCell ref="E17:F17"/>
    <mergeCell ref="E18:F18"/>
    <mergeCell ref="E19:F19"/>
    <mergeCell ref="A16:B16"/>
    <mergeCell ref="A17:B17"/>
    <mergeCell ref="C17:D17"/>
    <mergeCell ref="A19:B19"/>
    <mergeCell ref="C19:D19"/>
    <mergeCell ref="A18:B18"/>
    <mergeCell ref="C18:D18"/>
    <mergeCell ref="E8:F8"/>
    <mergeCell ref="E9:F9"/>
    <mergeCell ref="E10:F10"/>
    <mergeCell ref="E11:F11"/>
    <mergeCell ref="E12:F12"/>
    <mergeCell ref="E13:F13"/>
    <mergeCell ref="E14:F14"/>
    <mergeCell ref="A12:B12"/>
    <mergeCell ref="C12:D12"/>
    <mergeCell ref="A13:B13"/>
    <mergeCell ref="C13:D13"/>
    <mergeCell ref="A14:B14"/>
    <mergeCell ref="C14:D14"/>
    <mergeCell ref="A8:B8"/>
    <mergeCell ref="C8:D8"/>
    <mergeCell ref="A15:B15"/>
    <mergeCell ref="C15:D15"/>
    <mergeCell ref="A11:B11"/>
    <mergeCell ref="C11:D11"/>
    <mergeCell ref="A9:B9"/>
    <mergeCell ref="C9:D9"/>
    <mergeCell ref="A10:B10"/>
    <mergeCell ref="C10:D10"/>
    <mergeCell ref="A2:J2"/>
    <mergeCell ref="A4:J4"/>
    <mergeCell ref="A32:J37"/>
    <mergeCell ref="E26:F26"/>
    <mergeCell ref="E27:F27"/>
    <mergeCell ref="E28:F28"/>
    <mergeCell ref="E25:F25"/>
    <mergeCell ref="A22:J22"/>
    <mergeCell ref="A6:B7"/>
    <mergeCell ref="C6:D7"/>
    <mergeCell ref="E6:H6"/>
    <mergeCell ref="E7:F7"/>
    <mergeCell ref="G7:H7"/>
    <mergeCell ref="G8:H8"/>
    <mergeCell ref="G9:H9"/>
    <mergeCell ref="C16:D16"/>
    <mergeCell ref="G10:H10"/>
    <mergeCell ref="G11:H11"/>
    <mergeCell ref="G12:H12"/>
    <mergeCell ref="G13:H13"/>
    <mergeCell ref="G14:H14"/>
    <mergeCell ref="G15:H15"/>
    <mergeCell ref="G16:H16"/>
    <mergeCell ref="G17:H17"/>
    <mergeCell ref="G18:H18"/>
    <mergeCell ref="G19:H19"/>
    <mergeCell ref="G20:H20"/>
    <mergeCell ref="A24:D24"/>
    <mergeCell ref="E24:F24"/>
    <mergeCell ref="E20:F20"/>
    <mergeCell ref="G24:H24"/>
    <mergeCell ref="A20:B20"/>
    <mergeCell ref="C20:D20"/>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5D47F-6A9F-4BC9-8804-95E3CD4CE768}">
  <sheetPr codeName="Folha6"/>
  <dimension ref="A1:J187"/>
  <sheetViews>
    <sheetView showGridLines="0" showRuler="0" showWhiteSpace="0" view="pageBreakPreview" zoomScaleNormal="100" zoomScaleSheetLayoutView="100" zoomScalePageLayoutView="120" workbookViewId="0">
      <selection activeCell="F41" sqref="F41:G41"/>
    </sheetView>
  </sheetViews>
  <sheetFormatPr defaultColWidth="9.140625" defaultRowHeight="15"/>
  <cols>
    <col min="1" max="2" width="9.85546875" customWidth="1"/>
    <col min="3" max="3" width="9.140625" customWidth="1"/>
    <col min="4" max="4" width="9.5703125" customWidth="1"/>
    <col min="5" max="5" width="9.85546875" customWidth="1"/>
    <col min="6" max="6" width="10" customWidth="1"/>
    <col min="7" max="8" width="10.42578125" customWidth="1"/>
    <col min="9" max="9" width="9.140625" customWidth="1"/>
  </cols>
  <sheetData>
    <row r="1" spans="1:10" ht="6.95" customHeight="1">
      <c r="A1" s="35"/>
    </row>
    <row r="2" spans="1:10">
      <c r="A2" s="219" t="s">
        <v>85</v>
      </c>
      <c r="B2" s="219"/>
      <c r="C2" s="219"/>
      <c r="D2" s="219"/>
      <c r="E2" s="219"/>
      <c r="F2" s="219"/>
      <c r="G2" s="219"/>
      <c r="H2" s="219"/>
      <c r="I2" s="219"/>
      <c r="J2" s="219"/>
    </row>
    <row r="3" spans="1:10" ht="6.95" customHeight="1">
      <c r="A3" s="46"/>
    </row>
    <row r="4" spans="1:10">
      <c r="A4" s="154" t="s">
        <v>86</v>
      </c>
      <c r="B4" s="154"/>
      <c r="C4" s="154"/>
      <c r="D4" s="154"/>
      <c r="E4" s="154"/>
      <c r="F4" s="154"/>
      <c r="G4" s="154"/>
      <c r="H4" s="154"/>
      <c r="I4" s="154"/>
      <c r="J4" s="154"/>
    </row>
    <row r="5" spans="1:10" ht="6.95" customHeight="1">
      <c r="A5" s="46"/>
    </row>
    <row r="6" spans="1:10">
      <c r="A6" s="47" t="s">
        <v>87</v>
      </c>
    </row>
    <row r="7" spans="1:10" ht="6.95" customHeight="1">
      <c r="A7" s="46"/>
    </row>
    <row r="8" spans="1:10">
      <c r="A8" s="106" t="s">
        <v>65</v>
      </c>
      <c r="B8" s="137"/>
      <c r="C8" s="107"/>
      <c r="D8" s="175" t="s">
        <v>67</v>
      </c>
      <c r="E8" s="208"/>
      <c r="F8" s="208"/>
      <c r="G8" s="176"/>
    </row>
    <row r="9" spans="1:10">
      <c r="A9" s="155"/>
      <c r="B9" s="221"/>
      <c r="C9" s="156"/>
      <c r="D9" s="222">
        <v>1</v>
      </c>
      <c r="E9" s="176"/>
      <c r="F9" s="222" t="str">
        <f>TEXT('1. Informações Básicas'!$D$6,"0%")</f>
        <v>50%</v>
      </c>
      <c r="G9" s="176"/>
    </row>
    <row r="10" spans="1:10" ht="15.75" thickBot="1">
      <c r="A10" s="171" t="s">
        <v>88</v>
      </c>
      <c r="B10" s="172"/>
      <c r="C10" s="172"/>
      <c r="D10" s="220">
        <f>'3. Avaliação Atuarial'!E10+'3. Avaliação Atuarial'!E15-'3. Avaliação Atuarial'!E18</f>
        <v>17887541436</v>
      </c>
      <c r="E10" s="220"/>
      <c r="F10" s="220">
        <f>'3. Avaliação Atuarial'!G10+'3. Avaliação Atuarial'!G15-'3. Avaliação Atuarial'!G18</f>
        <v>8943770718</v>
      </c>
      <c r="G10" s="220"/>
    </row>
    <row r="11" spans="1:10" ht="16.5" thickTop="1" thickBot="1">
      <c r="A11" s="171" t="s">
        <v>89</v>
      </c>
      <c r="B11" s="172"/>
      <c r="C11" s="172"/>
      <c r="D11" s="229"/>
      <c r="E11" s="230"/>
      <c r="F11" s="232"/>
      <c r="G11" s="233"/>
    </row>
    <row r="12" spans="1:10" ht="15.75" thickTop="1">
      <c r="A12" s="171" t="s">
        <v>90</v>
      </c>
      <c r="B12" s="172"/>
      <c r="C12" s="172"/>
      <c r="D12" s="231">
        <f>MIN(10%+1%*D11,25%)</f>
        <v>0.1</v>
      </c>
      <c r="E12" s="231"/>
      <c r="F12" s="234"/>
      <c r="G12" s="234"/>
    </row>
    <row r="13" spans="1:10">
      <c r="A13" s="223" t="s">
        <v>91</v>
      </c>
      <c r="B13" s="224"/>
      <c r="C13" s="224"/>
      <c r="D13" s="225">
        <f>MIN(MAX('3. Avaliação Atuarial'!$G$29,0),D10*D12)</f>
        <v>0</v>
      </c>
      <c r="E13" s="226"/>
      <c r="F13" s="225">
        <f>IF(D10=0,0,D13*F10/D10)</f>
        <v>0</v>
      </c>
      <c r="G13" s="226"/>
    </row>
    <row r="14" spans="1:10">
      <c r="A14" s="223" t="s">
        <v>92</v>
      </c>
      <c r="B14" s="224"/>
      <c r="C14" s="224"/>
      <c r="D14" s="225">
        <f>MAX('3. Avaliação Atuarial'!$G$29,0)-D13</f>
        <v>0</v>
      </c>
      <c r="E14" s="226"/>
      <c r="F14" s="225">
        <f>IF(D10=0,0,D14*F10/D10)</f>
        <v>0</v>
      </c>
      <c r="G14" s="226"/>
    </row>
    <row r="15" spans="1:10" ht="6.95" customHeight="1">
      <c r="A15" s="46"/>
    </row>
    <row r="16" spans="1:10">
      <c r="A16" s="47" t="s">
        <v>93</v>
      </c>
    </row>
    <row r="17" spans="1:10" ht="6.95" customHeight="1" thickBot="1">
      <c r="A17" s="46"/>
    </row>
    <row r="18" spans="1:10" ht="16.5" thickTop="1" thickBot="1">
      <c r="A18" s="36" t="s">
        <v>94</v>
      </c>
      <c r="F18" s="33"/>
      <c r="G18" s="48" t="s">
        <v>95</v>
      </c>
      <c r="H18" s="33"/>
    </row>
    <row r="19" spans="1:10" ht="6.95" customHeight="1" thickTop="1">
      <c r="A19" s="46"/>
    </row>
    <row r="20" spans="1:10">
      <c r="A20" s="235" t="s">
        <v>96</v>
      </c>
      <c r="B20" s="235"/>
      <c r="C20" s="235" t="s">
        <v>97</v>
      </c>
      <c r="D20" s="235"/>
      <c r="E20" s="235" t="s">
        <v>98</v>
      </c>
      <c r="F20" s="175" t="s">
        <v>92</v>
      </c>
      <c r="G20" s="208"/>
      <c r="H20" s="208"/>
      <c r="I20" s="176"/>
    </row>
    <row r="21" spans="1:10" ht="15.75" thickBot="1">
      <c r="A21" s="237"/>
      <c r="B21" s="237"/>
      <c r="C21" s="236"/>
      <c r="D21" s="236"/>
      <c r="E21" s="237"/>
      <c r="F21" s="175" t="s">
        <v>99</v>
      </c>
      <c r="G21" s="176"/>
      <c r="H21" s="175" t="str">
        <f>"Cenário " &amp; TEXT('1. Informações Básicas'!$D$6,"0%")</f>
        <v>Cenário 50%</v>
      </c>
      <c r="I21" s="176"/>
    </row>
    <row r="22" spans="1:10" ht="16.5" thickTop="1" thickBot="1">
      <c r="A22" s="227" t="s">
        <v>100</v>
      </c>
      <c r="B22" s="228"/>
      <c r="C22" s="216"/>
      <c r="D22" s="217"/>
      <c r="E22" s="49">
        <f>IF($C$24=0,0,C22/$C$24)</f>
        <v>0</v>
      </c>
      <c r="F22" s="218">
        <f>$D$14*E22</f>
        <v>0</v>
      </c>
      <c r="G22" s="218"/>
      <c r="H22" s="177">
        <f>$F$14*E22</f>
        <v>0</v>
      </c>
      <c r="I22" s="178"/>
    </row>
    <row r="23" spans="1:10" ht="16.5" thickTop="1" thickBot="1">
      <c r="A23" s="50" t="s">
        <v>101</v>
      </c>
      <c r="B23" s="51"/>
      <c r="C23" s="216"/>
      <c r="D23" s="217"/>
      <c r="E23" s="49">
        <f>IF($C$24=0,0,C23/$C$24)</f>
        <v>0</v>
      </c>
      <c r="F23" s="218">
        <f>$D$14*E23</f>
        <v>0</v>
      </c>
      <c r="G23" s="218"/>
      <c r="H23" s="177">
        <f>$F$14*E23</f>
        <v>0</v>
      </c>
      <c r="I23" s="178"/>
    </row>
    <row r="24" spans="1:10" ht="15.75" thickTop="1">
      <c r="A24" s="175" t="s">
        <v>59</v>
      </c>
      <c r="B24" s="176"/>
      <c r="C24" s="185">
        <f>C22+C23</f>
        <v>0</v>
      </c>
      <c r="D24" s="186"/>
      <c r="E24" s="52">
        <f>E22+E23</f>
        <v>0</v>
      </c>
      <c r="F24" s="204">
        <f>F22+F23</f>
        <v>0</v>
      </c>
      <c r="G24" s="204"/>
      <c r="H24" s="212">
        <f>H22+H23</f>
        <v>0</v>
      </c>
      <c r="I24" s="213"/>
    </row>
    <row r="25" spans="1:10" ht="6.95" customHeight="1">
      <c r="A25" s="46"/>
    </row>
    <row r="26" spans="1:10" ht="15.75" thickBot="1">
      <c r="A26" s="35" t="s">
        <v>60</v>
      </c>
    </row>
    <row r="27" spans="1:10" ht="15.75" thickTop="1">
      <c r="A27" s="174"/>
      <c r="B27" s="145"/>
      <c r="C27" s="145"/>
      <c r="D27" s="145"/>
      <c r="E27" s="145"/>
      <c r="F27" s="145"/>
      <c r="G27" s="145"/>
      <c r="H27" s="145"/>
      <c r="I27" s="145"/>
      <c r="J27" s="146"/>
    </row>
    <row r="28" spans="1:10">
      <c r="A28" s="147"/>
      <c r="B28" s="148"/>
      <c r="C28" s="148"/>
      <c r="D28" s="148"/>
      <c r="E28" s="148"/>
      <c r="F28" s="148"/>
      <c r="G28" s="148"/>
      <c r="H28" s="148"/>
      <c r="I28" s="148"/>
      <c r="J28" s="149"/>
    </row>
    <row r="29" spans="1:10">
      <c r="A29" s="147"/>
      <c r="B29" s="148"/>
      <c r="C29" s="148"/>
      <c r="D29" s="148"/>
      <c r="E29" s="148"/>
      <c r="F29" s="148"/>
      <c r="G29" s="148"/>
      <c r="H29" s="148"/>
      <c r="I29" s="148"/>
      <c r="J29" s="149"/>
    </row>
    <row r="30" spans="1:10">
      <c r="A30" s="147"/>
      <c r="B30" s="148"/>
      <c r="C30" s="148"/>
      <c r="D30" s="148"/>
      <c r="E30" s="148"/>
      <c r="F30" s="148"/>
      <c r="G30" s="148"/>
      <c r="H30" s="148"/>
      <c r="I30" s="148"/>
      <c r="J30" s="149"/>
    </row>
    <row r="31" spans="1:10" ht="15.75" thickBot="1">
      <c r="A31" s="150"/>
      <c r="B31" s="151"/>
      <c r="C31" s="151"/>
      <c r="D31" s="151"/>
      <c r="E31" s="151"/>
      <c r="F31" s="151"/>
      <c r="G31" s="151"/>
      <c r="H31" s="151"/>
      <c r="I31" s="151"/>
      <c r="J31" s="152"/>
    </row>
    <row r="32" spans="1:10" ht="6.95" customHeight="1" thickTop="1">
      <c r="A32" s="46"/>
    </row>
    <row r="33" spans="1:10">
      <c r="A33" s="154" t="s">
        <v>102</v>
      </c>
      <c r="B33" s="154"/>
      <c r="C33" s="154"/>
      <c r="D33" s="154"/>
      <c r="E33" s="154"/>
      <c r="F33" s="154"/>
      <c r="G33" s="154"/>
      <c r="H33" s="154"/>
      <c r="I33" s="154"/>
      <c r="J33" s="154"/>
    </row>
    <row r="34" spans="1:10" ht="6.6" customHeight="1">
      <c r="A34" s="46"/>
    </row>
    <row r="35" spans="1:10">
      <c r="A35" s="47" t="s">
        <v>103</v>
      </c>
    </row>
    <row r="36" spans="1:10" ht="6.95" customHeight="1" thickBot="1">
      <c r="A36" s="46"/>
    </row>
    <row r="37" spans="1:10" ht="16.5" thickTop="1" thickBot="1">
      <c r="A37" s="47" t="s">
        <v>104</v>
      </c>
      <c r="E37" s="33" t="s">
        <v>105</v>
      </c>
      <c r="F37" s="48" t="s">
        <v>95</v>
      </c>
      <c r="G37" s="33" t="s">
        <v>106</v>
      </c>
    </row>
    <row r="38" spans="1:10" ht="6.95" customHeight="1" thickTop="1">
      <c r="A38" s="46"/>
    </row>
    <row r="39" spans="1:10">
      <c r="A39" s="235" t="s">
        <v>96</v>
      </c>
      <c r="B39" s="235"/>
      <c r="C39" s="235" t="s">
        <v>97</v>
      </c>
      <c r="D39" s="235"/>
      <c r="E39" s="235" t="s">
        <v>98</v>
      </c>
      <c r="F39" s="175" t="s">
        <v>107</v>
      </c>
      <c r="G39" s="208"/>
      <c r="H39" s="208"/>
      <c r="I39" s="176"/>
    </row>
    <row r="40" spans="1:10" ht="15.75" thickBot="1">
      <c r="A40" s="237"/>
      <c r="B40" s="237"/>
      <c r="C40" s="236"/>
      <c r="D40" s="236"/>
      <c r="E40" s="237"/>
      <c r="F40" s="175" t="s">
        <v>99</v>
      </c>
      <c r="G40" s="176"/>
      <c r="H40" s="175" t="str">
        <f>"Cenário " &amp; TEXT('1. Informações Básicas'!$D$6,"0%")</f>
        <v>Cenário 50%</v>
      </c>
      <c r="I40" s="176"/>
    </row>
    <row r="41" spans="1:10" ht="16.5" thickTop="1" thickBot="1">
      <c r="A41" s="228" t="s">
        <v>100</v>
      </c>
      <c r="B41" s="240"/>
      <c r="C41" s="216">
        <v>1213308684</v>
      </c>
      <c r="D41" s="217"/>
      <c r="E41" s="49">
        <f>IF($C$43=0,0,C41/$C$43)</f>
        <v>0.5</v>
      </c>
      <c r="F41" s="238">
        <f>-MIN('3. Avaliação Atuarial'!$G$29,0)*E41</f>
        <v>1476382617.5</v>
      </c>
      <c r="G41" s="239"/>
      <c r="H41" s="238">
        <f>IF(D10=0,0,F41*F10/D10)</f>
        <v>738191308.75</v>
      </c>
      <c r="I41" s="239"/>
    </row>
    <row r="42" spans="1:10" ht="16.5" thickTop="1" thickBot="1">
      <c r="A42" s="179" t="s">
        <v>101</v>
      </c>
      <c r="B42" s="171"/>
      <c r="C42" s="216">
        <v>1213308684</v>
      </c>
      <c r="D42" s="217"/>
      <c r="E42" s="49">
        <f>IF($C$43=0,0,C42/$C$43)</f>
        <v>0.5</v>
      </c>
      <c r="F42" s="203">
        <f>-MIN('3. Avaliação Atuarial'!$G$29,0)*E42</f>
        <v>1476382617.5</v>
      </c>
      <c r="G42" s="203"/>
      <c r="H42" s="203">
        <f>IF(D10=0,0,F42*F10/D10)</f>
        <v>738191308.75</v>
      </c>
      <c r="I42" s="203"/>
    </row>
    <row r="43" spans="1:10" ht="15.75" thickTop="1">
      <c r="A43" s="126" t="s">
        <v>59</v>
      </c>
      <c r="B43" s="126"/>
      <c r="C43" s="185">
        <f>SUM(C41:D42)</f>
        <v>2426617368</v>
      </c>
      <c r="D43" s="186"/>
      <c r="E43" s="52">
        <f>E41+E42</f>
        <v>1</v>
      </c>
      <c r="F43" s="204">
        <f>F41+F42</f>
        <v>2952765235</v>
      </c>
      <c r="G43" s="204"/>
      <c r="H43" s="204">
        <f>H41+H42</f>
        <v>1476382617.5</v>
      </c>
      <c r="I43" s="204"/>
    </row>
    <row r="44" spans="1:10" ht="6.95" customHeight="1">
      <c r="A44" s="46"/>
    </row>
    <row r="45" spans="1:10" ht="15.75" thickBot="1">
      <c r="A45" s="35" t="s">
        <v>60</v>
      </c>
    </row>
    <row r="46" spans="1:10" ht="15.75" thickTop="1">
      <c r="A46" s="174"/>
      <c r="B46" s="145"/>
      <c r="C46" s="145"/>
      <c r="D46" s="145"/>
      <c r="E46" s="145"/>
      <c r="F46" s="145"/>
      <c r="G46" s="145"/>
      <c r="H46" s="145"/>
      <c r="I46" s="145"/>
      <c r="J46" s="146"/>
    </row>
    <row r="47" spans="1:10">
      <c r="A47" s="147"/>
      <c r="B47" s="148"/>
      <c r="C47" s="148"/>
      <c r="D47" s="148"/>
      <c r="E47" s="148"/>
      <c r="F47" s="148"/>
      <c r="G47" s="148"/>
      <c r="H47" s="148"/>
      <c r="I47" s="148"/>
      <c r="J47" s="149"/>
    </row>
    <row r="48" spans="1:10">
      <c r="A48" s="147"/>
      <c r="B48" s="148"/>
      <c r="C48" s="148"/>
      <c r="D48" s="148"/>
      <c r="E48" s="148"/>
      <c r="F48" s="148"/>
      <c r="G48" s="148"/>
      <c r="H48" s="148"/>
      <c r="I48" s="148"/>
      <c r="J48" s="149"/>
    </row>
    <row r="49" spans="1:10">
      <c r="A49" s="147"/>
      <c r="B49" s="148"/>
      <c r="C49" s="148"/>
      <c r="D49" s="148"/>
      <c r="E49" s="148"/>
      <c r="F49" s="148"/>
      <c r="G49" s="148"/>
      <c r="H49" s="148"/>
      <c r="I49" s="148"/>
      <c r="J49" s="149"/>
    </row>
    <row r="50" spans="1:10" ht="15.75" thickBot="1">
      <c r="A50" s="150"/>
      <c r="B50" s="151"/>
      <c r="C50" s="151"/>
      <c r="D50" s="151"/>
      <c r="E50" s="151"/>
      <c r="F50" s="151"/>
      <c r="G50" s="151"/>
      <c r="H50" s="151"/>
      <c r="I50" s="151"/>
      <c r="J50" s="152"/>
    </row>
    <row r="51" spans="1:10" ht="15.75" thickTop="1"/>
    <row r="55" spans="1:10">
      <c r="A55" s="154" t="s">
        <v>108</v>
      </c>
      <c r="B55" s="154"/>
      <c r="C55" s="154"/>
      <c r="D55" s="154"/>
      <c r="E55" s="154"/>
      <c r="F55" s="154"/>
      <c r="G55" s="154"/>
      <c r="H55" s="154"/>
      <c r="I55" s="154"/>
      <c r="J55" s="154"/>
    </row>
    <row r="56" spans="1:10" ht="6.95" customHeight="1"/>
    <row r="57" spans="1:10">
      <c r="A57" s="214" t="s">
        <v>109</v>
      </c>
      <c r="B57" s="214"/>
      <c r="C57" s="214"/>
      <c r="D57" s="214"/>
      <c r="E57" s="214"/>
      <c r="F57" s="214"/>
      <c r="G57" s="214"/>
      <c r="H57" s="214"/>
      <c r="I57" s="214"/>
      <c r="J57" s="214"/>
    </row>
    <row r="58" spans="1:10" ht="6.95" customHeight="1" thickBot="1"/>
    <row r="59" spans="1:10" ht="16.5" thickTop="1" thickBot="1">
      <c r="A59" s="188" t="s">
        <v>110</v>
      </c>
      <c r="B59" s="188"/>
      <c r="C59" s="200" t="s">
        <v>111</v>
      </c>
      <c r="D59" s="201"/>
      <c r="E59" s="201"/>
      <c r="F59" s="201"/>
      <c r="G59" s="201"/>
      <c r="H59" s="201"/>
      <c r="I59" s="201"/>
      <c r="J59" s="202"/>
    </row>
    <row r="60" spans="1:10" ht="15.75" thickTop="1">
      <c r="A60" s="188" t="s">
        <v>112</v>
      </c>
      <c r="B60" s="188"/>
      <c r="C60" s="215" t="s">
        <v>113</v>
      </c>
      <c r="D60" s="190"/>
      <c r="E60" s="190"/>
      <c r="F60" s="190"/>
      <c r="G60" s="190"/>
      <c r="H60" s="190"/>
      <c r="I60" s="190"/>
      <c r="J60" s="191"/>
    </row>
    <row r="61" spans="1:10" ht="15.75" thickBot="1">
      <c r="C61" s="192"/>
      <c r="D61" s="193"/>
      <c r="E61" s="193"/>
      <c r="F61" s="193"/>
      <c r="G61" s="193"/>
      <c r="H61" s="193"/>
      <c r="I61" s="193"/>
      <c r="J61" s="194"/>
    </row>
    <row r="62" spans="1:10" ht="6.95" customHeight="1" thickTop="1" thickBot="1"/>
    <row r="63" spans="1:10" ht="16.5" thickTop="1" thickBot="1">
      <c r="A63" s="36" t="s">
        <v>114</v>
      </c>
      <c r="E63" s="44" t="s">
        <v>115</v>
      </c>
    </row>
    <row r="64" spans="1:10" ht="6.95" customHeight="1" thickTop="1"/>
    <row r="65" spans="1:10">
      <c r="A65" s="106" t="s">
        <v>116</v>
      </c>
      <c r="B65" s="107"/>
      <c r="C65" s="195" t="s">
        <v>117</v>
      </c>
      <c r="D65" s="196"/>
      <c r="E65" s="196"/>
      <c r="F65" s="197"/>
    </row>
    <row r="66" spans="1:10" ht="15.75" thickBot="1">
      <c r="A66" s="155"/>
      <c r="B66" s="156"/>
      <c r="C66" s="198">
        <v>1</v>
      </c>
      <c r="D66" s="126"/>
      <c r="E66" s="126" t="str">
        <f>TEXT('1. Informações Básicas'!$D$6,"0%")</f>
        <v>50%</v>
      </c>
      <c r="F66" s="126"/>
    </row>
    <row r="67" spans="1:10" ht="16.5" thickTop="1" thickBot="1">
      <c r="A67" s="199" t="s">
        <v>100</v>
      </c>
      <c r="B67" s="171"/>
      <c r="C67" s="181">
        <v>0</v>
      </c>
      <c r="D67" s="181"/>
      <c r="E67" s="181">
        <v>0</v>
      </c>
      <c r="F67" s="181"/>
      <c r="G67" s="37"/>
      <c r="H67" s="37"/>
      <c r="I67" s="37"/>
      <c r="J67" s="37"/>
    </row>
    <row r="68" spans="1:10" ht="16.5" thickTop="1" thickBot="1">
      <c r="A68" s="179" t="s">
        <v>101</v>
      </c>
      <c r="B68" s="180"/>
      <c r="C68" s="181">
        <v>0</v>
      </c>
      <c r="D68" s="181"/>
      <c r="E68" s="181">
        <v>0</v>
      </c>
      <c r="F68" s="181"/>
      <c r="G68" s="37"/>
      <c r="H68" s="37"/>
      <c r="I68" s="37"/>
      <c r="J68" s="37"/>
    </row>
    <row r="69" spans="1:10" ht="15.75" thickTop="1">
      <c r="A69" s="175" t="s">
        <v>59</v>
      </c>
      <c r="B69" s="176"/>
      <c r="C69" s="185">
        <f>C67+C68</f>
        <v>0</v>
      </c>
      <c r="D69" s="186"/>
      <c r="E69" s="185">
        <f>E67+E68</f>
        <v>0</v>
      </c>
      <c r="F69" s="187"/>
      <c r="G69" s="37"/>
      <c r="H69" s="37"/>
      <c r="I69" s="37"/>
      <c r="J69" s="37"/>
    </row>
    <row r="70" spans="1:10" ht="6.95" customHeight="1"/>
    <row r="71" spans="1:10" ht="15.75" thickBot="1">
      <c r="A71" s="182" t="s">
        <v>118</v>
      </c>
      <c r="B71" s="183"/>
      <c r="C71" s="183"/>
      <c r="D71" s="183"/>
      <c r="E71" s="183"/>
      <c r="F71" s="183"/>
      <c r="G71" s="183"/>
      <c r="H71" s="183"/>
      <c r="I71" s="183"/>
      <c r="J71" s="184"/>
    </row>
    <row r="72" spans="1:10" ht="15.75" thickTop="1">
      <c r="A72" s="174" t="s">
        <v>119</v>
      </c>
      <c r="B72" s="145"/>
      <c r="C72" s="145"/>
      <c r="D72" s="145"/>
      <c r="E72" s="145"/>
      <c r="F72" s="145"/>
      <c r="G72" s="145"/>
      <c r="H72" s="145"/>
      <c r="I72" s="145"/>
      <c r="J72" s="146"/>
    </row>
    <row r="73" spans="1:10" ht="15.75" thickBot="1">
      <c r="A73" s="150"/>
      <c r="B73" s="151"/>
      <c r="C73" s="151"/>
      <c r="D73" s="151"/>
      <c r="E73" s="151"/>
      <c r="F73" s="151"/>
      <c r="G73" s="151"/>
      <c r="H73" s="151"/>
      <c r="I73" s="151"/>
      <c r="J73" s="152"/>
    </row>
    <row r="74" spans="1:10" ht="6.95" customHeight="1" thickTop="1">
      <c r="A74" s="53"/>
      <c r="B74" s="53"/>
      <c r="C74" s="53"/>
      <c r="D74" s="54"/>
      <c r="E74" s="54"/>
      <c r="F74" s="54"/>
      <c r="G74" s="54"/>
      <c r="H74" s="54"/>
      <c r="I74" s="54"/>
      <c r="J74" s="54"/>
    </row>
    <row r="75" spans="1:10" ht="6.95" customHeight="1" thickBot="1"/>
    <row r="76" spans="1:10" ht="16.5" thickTop="1" thickBot="1">
      <c r="A76" s="188" t="s">
        <v>110</v>
      </c>
      <c r="B76" s="188"/>
      <c r="C76" s="200" t="s">
        <v>120</v>
      </c>
      <c r="D76" s="201"/>
      <c r="E76" s="201"/>
      <c r="F76" s="201"/>
      <c r="G76" s="201"/>
      <c r="H76" s="201"/>
      <c r="I76" s="201"/>
      <c r="J76" s="202"/>
    </row>
    <row r="77" spans="1:10" ht="15.75" thickTop="1">
      <c r="A77" s="188" t="s">
        <v>112</v>
      </c>
      <c r="B77" s="188"/>
      <c r="C77" s="215" t="s">
        <v>121</v>
      </c>
      <c r="D77" s="190"/>
      <c r="E77" s="190"/>
      <c r="F77" s="190"/>
      <c r="G77" s="190"/>
      <c r="H77" s="190"/>
      <c r="I77" s="190"/>
      <c r="J77" s="191"/>
    </row>
    <row r="78" spans="1:10" ht="15.75" thickBot="1">
      <c r="C78" s="192"/>
      <c r="D78" s="193"/>
      <c r="E78" s="193"/>
      <c r="F78" s="193"/>
      <c r="G78" s="193"/>
      <c r="H78" s="193"/>
      <c r="I78" s="193"/>
      <c r="J78" s="194"/>
    </row>
    <row r="79" spans="1:10" ht="6.95" customHeight="1" thickTop="1" thickBot="1"/>
    <row r="80" spans="1:10" ht="16.5" thickTop="1" thickBot="1">
      <c r="A80" s="36" t="s">
        <v>114</v>
      </c>
      <c r="E80" s="45" t="s">
        <v>122</v>
      </c>
    </row>
    <row r="81" spans="1:10" ht="6.95" customHeight="1" thickTop="1"/>
    <row r="82" spans="1:10">
      <c r="A82" s="106" t="s">
        <v>116</v>
      </c>
      <c r="B82" s="107"/>
      <c r="C82" s="195" t="s">
        <v>117</v>
      </c>
      <c r="D82" s="196"/>
      <c r="E82" s="196"/>
      <c r="F82" s="197"/>
    </row>
    <row r="83" spans="1:10" ht="15.75" thickBot="1">
      <c r="A83" s="155"/>
      <c r="B83" s="156"/>
      <c r="C83" s="198">
        <v>1</v>
      </c>
      <c r="D83" s="126"/>
      <c r="E83" s="126" t="str">
        <f>TEXT('1. Informações Básicas'!$D$6,"0%")</f>
        <v>50%</v>
      </c>
      <c r="F83" s="126"/>
    </row>
    <row r="84" spans="1:10" ht="16.5" thickTop="1" thickBot="1">
      <c r="A84" s="199" t="s">
        <v>100</v>
      </c>
      <c r="B84" s="171"/>
      <c r="C84" s="181">
        <v>12305432.52</v>
      </c>
      <c r="D84" s="181"/>
      <c r="E84" s="181">
        <v>6152716.2599999998</v>
      </c>
      <c r="F84" s="181"/>
      <c r="G84" s="37"/>
      <c r="H84" s="37"/>
      <c r="I84" s="37"/>
      <c r="J84" s="37"/>
    </row>
    <row r="85" spans="1:10" ht="16.5" thickTop="1" thickBot="1">
      <c r="A85" s="179" t="s">
        <v>101</v>
      </c>
      <c r="B85" s="180"/>
      <c r="C85" s="181">
        <v>0</v>
      </c>
      <c r="D85" s="181"/>
      <c r="E85" s="181"/>
      <c r="F85" s="181"/>
      <c r="G85" s="37"/>
      <c r="H85" s="37"/>
      <c r="I85" s="37"/>
      <c r="J85" s="37"/>
    </row>
    <row r="86" spans="1:10" ht="15.75" thickTop="1">
      <c r="A86" s="175" t="s">
        <v>59</v>
      </c>
      <c r="B86" s="176"/>
      <c r="C86" s="185">
        <f>C84+C85</f>
        <v>12305432.52</v>
      </c>
      <c r="D86" s="186"/>
      <c r="E86" s="185">
        <f>E84+E85</f>
        <v>6152716.2599999998</v>
      </c>
      <c r="F86" s="187"/>
      <c r="G86" s="37"/>
      <c r="H86" s="37"/>
      <c r="I86" s="37"/>
      <c r="J86" s="37"/>
    </row>
    <row r="87" spans="1:10" ht="6.95" customHeight="1"/>
    <row r="88" spans="1:10" ht="15.75" thickBot="1">
      <c r="A88" s="182" t="s">
        <v>118</v>
      </c>
      <c r="B88" s="183"/>
      <c r="C88" s="183"/>
      <c r="D88" s="183"/>
      <c r="E88" s="183"/>
      <c r="F88" s="183"/>
      <c r="G88" s="183"/>
      <c r="H88" s="183"/>
      <c r="I88" s="183"/>
      <c r="J88" s="184"/>
    </row>
    <row r="89" spans="1:10" ht="15.75" thickTop="1">
      <c r="A89" s="174" t="s">
        <v>123</v>
      </c>
      <c r="B89" s="145"/>
      <c r="C89" s="145"/>
      <c r="D89" s="145"/>
      <c r="E89" s="145"/>
      <c r="F89" s="145"/>
      <c r="G89" s="145"/>
      <c r="H89" s="145"/>
      <c r="I89" s="145"/>
      <c r="J89" s="146"/>
    </row>
    <row r="90" spans="1:10" ht="15.75" thickBot="1">
      <c r="A90" s="150"/>
      <c r="B90" s="151"/>
      <c r="C90" s="151"/>
      <c r="D90" s="151"/>
      <c r="E90" s="151"/>
      <c r="F90" s="151"/>
      <c r="G90" s="151"/>
      <c r="H90" s="151"/>
      <c r="I90" s="151"/>
      <c r="J90" s="152"/>
    </row>
    <row r="91" spans="1:10" ht="6.95" customHeight="1" thickTop="1">
      <c r="A91" s="53"/>
      <c r="B91" s="53"/>
      <c r="C91" s="53"/>
      <c r="D91" s="54"/>
      <c r="E91" s="54"/>
      <c r="F91" s="54"/>
      <c r="G91" s="54"/>
      <c r="H91" s="54"/>
      <c r="I91" s="54"/>
      <c r="J91" s="54"/>
    </row>
    <row r="92" spans="1:10" ht="6.95" customHeight="1" thickBot="1"/>
    <row r="93" spans="1:10" ht="16.5" thickTop="1" thickBot="1">
      <c r="A93" s="188" t="s">
        <v>110</v>
      </c>
      <c r="B93" s="188"/>
      <c r="C93" s="200"/>
      <c r="D93" s="201"/>
      <c r="E93" s="201"/>
      <c r="F93" s="201"/>
      <c r="G93" s="201"/>
      <c r="H93" s="201"/>
      <c r="I93" s="201"/>
      <c r="J93" s="202"/>
    </row>
    <row r="94" spans="1:10" ht="15.75" thickTop="1">
      <c r="A94" s="188" t="s">
        <v>112</v>
      </c>
      <c r="B94" s="188"/>
      <c r="C94" s="189"/>
      <c r="D94" s="190"/>
      <c r="E94" s="190"/>
      <c r="F94" s="190"/>
      <c r="G94" s="190"/>
      <c r="H94" s="190"/>
      <c r="I94" s="190"/>
      <c r="J94" s="191"/>
    </row>
    <row r="95" spans="1:10" ht="15.75" thickBot="1">
      <c r="C95" s="192"/>
      <c r="D95" s="193"/>
      <c r="E95" s="193"/>
      <c r="F95" s="193"/>
      <c r="G95" s="193"/>
      <c r="H95" s="193"/>
      <c r="I95" s="193"/>
      <c r="J95" s="194"/>
    </row>
    <row r="96" spans="1:10" ht="6.95" customHeight="1" thickTop="1" thickBot="1"/>
    <row r="97" spans="1:10" ht="16.5" thickTop="1" thickBot="1">
      <c r="A97" s="36" t="s">
        <v>114</v>
      </c>
      <c r="E97" s="44"/>
    </row>
    <row r="98" spans="1:10" ht="6.95" customHeight="1" thickTop="1"/>
    <row r="99" spans="1:10">
      <c r="A99" s="106" t="s">
        <v>116</v>
      </c>
      <c r="B99" s="107"/>
      <c r="C99" s="195" t="s">
        <v>117</v>
      </c>
      <c r="D99" s="196"/>
      <c r="E99" s="196"/>
      <c r="F99" s="197"/>
    </row>
    <row r="100" spans="1:10" ht="15.75" thickBot="1">
      <c r="A100" s="155"/>
      <c r="B100" s="156"/>
      <c r="C100" s="198">
        <v>1</v>
      </c>
      <c r="D100" s="126"/>
      <c r="E100" s="126" t="str">
        <f>TEXT('1. Informações Básicas'!$D$6,"0%")</f>
        <v>50%</v>
      </c>
      <c r="F100" s="126"/>
    </row>
    <row r="101" spans="1:10" ht="16.5" thickTop="1" thickBot="1">
      <c r="A101" s="199" t="s">
        <v>100</v>
      </c>
      <c r="B101" s="171"/>
      <c r="C101" s="181"/>
      <c r="D101" s="181"/>
      <c r="E101" s="181"/>
      <c r="F101" s="181"/>
      <c r="G101" s="37"/>
      <c r="H101" s="37"/>
      <c r="I101" s="37"/>
      <c r="J101" s="37"/>
    </row>
    <row r="102" spans="1:10" ht="16.5" thickTop="1" thickBot="1">
      <c r="A102" s="179" t="s">
        <v>101</v>
      </c>
      <c r="B102" s="180"/>
      <c r="C102" s="181"/>
      <c r="D102" s="181"/>
      <c r="E102" s="181"/>
      <c r="F102" s="181"/>
      <c r="G102" s="37"/>
      <c r="H102" s="37"/>
      <c r="I102" s="37"/>
      <c r="J102" s="37"/>
    </row>
    <row r="103" spans="1:10" ht="15.75" thickTop="1">
      <c r="A103" s="175" t="s">
        <v>59</v>
      </c>
      <c r="B103" s="176"/>
      <c r="C103" s="185">
        <f>C101+C102</f>
        <v>0</v>
      </c>
      <c r="D103" s="186"/>
      <c r="E103" s="185">
        <f>E101+E102</f>
        <v>0</v>
      </c>
      <c r="F103" s="187"/>
      <c r="G103" s="37"/>
      <c r="H103" s="37"/>
      <c r="I103" s="37"/>
      <c r="J103" s="37"/>
    </row>
    <row r="104" spans="1:10" ht="6.95" customHeight="1"/>
    <row r="105" spans="1:10" ht="15.75" thickBot="1">
      <c r="A105" s="182" t="s">
        <v>118</v>
      </c>
      <c r="B105" s="183"/>
      <c r="C105" s="183"/>
      <c r="D105" s="183"/>
      <c r="E105" s="183"/>
      <c r="F105" s="183"/>
      <c r="G105" s="183"/>
      <c r="H105" s="183"/>
      <c r="I105" s="183"/>
      <c r="J105" s="184"/>
    </row>
    <row r="106" spans="1:10" ht="15.75" thickTop="1">
      <c r="A106" s="174"/>
      <c r="B106" s="145"/>
      <c r="C106" s="145"/>
      <c r="D106" s="145"/>
      <c r="E106" s="145"/>
      <c r="F106" s="145"/>
      <c r="G106" s="145"/>
      <c r="H106" s="145"/>
      <c r="I106" s="145"/>
      <c r="J106" s="146"/>
    </row>
    <row r="107" spans="1:10" ht="15.75" thickBot="1">
      <c r="A107" s="150"/>
      <c r="B107" s="151"/>
      <c r="C107" s="151"/>
      <c r="D107" s="151"/>
      <c r="E107" s="151"/>
      <c r="F107" s="151"/>
      <c r="G107" s="151"/>
      <c r="H107" s="151"/>
      <c r="I107" s="151"/>
      <c r="J107" s="152"/>
    </row>
    <row r="108" spans="1:10" ht="6.95" customHeight="1" thickTop="1">
      <c r="A108" s="53"/>
      <c r="B108" s="53"/>
      <c r="C108" s="53"/>
      <c r="D108" s="54"/>
      <c r="E108" s="54"/>
      <c r="F108" s="54"/>
      <c r="G108" s="54"/>
      <c r="H108" s="54"/>
      <c r="I108" s="54"/>
      <c r="J108" s="54"/>
    </row>
    <row r="109" spans="1:10" ht="6.95" customHeight="1" thickBot="1"/>
    <row r="110" spans="1:10" ht="16.5" thickTop="1" thickBot="1">
      <c r="A110" s="188" t="s">
        <v>110</v>
      </c>
      <c r="B110" s="188"/>
      <c r="C110" s="200"/>
      <c r="D110" s="201"/>
      <c r="E110" s="201"/>
      <c r="F110" s="201"/>
      <c r="G110" s="201"/>
      <c r="H110" s="201"/>
      <c r="I110" s="201"/>
      <c r="J110" s="202"/>
    </row>
    <row r="111" spans="1:10" ht="15.75" thickTop="1">
      <c r="A111" s="188" t="s">
        <v>112</v>
      </c>
      <c r="B111" s="188"/>
      <c r="C111" s="189"/>
      <c r="D111" s="190"/>
      <c r="E111" s="190"/>
      <c r="F111" s="190"/>
      <c r="G111" s="190"/>
      <c r="H111" s="190"/>
      <c r="I111" s="190"/>
      <c r="J111" s="191"/>
    </row>
    <row r="112" spans="1:10" ht="15.75" thickBot="1">
      <c r="C112" s="192"/>
      <c r="D112" s="193"/>
      <c r="E112" s="193"/>
      <c r="F112" s="193"/>
      <c r="G112" s="193"/>
      <c r="H112" s="193"/>
      <c r="I112" s="193"/>
      <c r="J112" s="194"/>
    </row>
    <row r="113" spans="1:10" ht="6.95" customHeight="1" thickTop="1" thickBot="1"/>
    <row r="114" spans="1:10" ht="16.5" thickTop="1" thickBot="1">
      <c r="A114" s="36" t="s">
        <v>114</v>
      </c>
      <c r="E114" s="44"/>
    </row>
    <row r="115" spans="1:10" ht="6.95" customHeight="1" thickTop="1"/>
    <row r="116" spans="1:10">
      <c r="A116" s="106" t="s">
        <v>116</v>
      </c>
      <c r="B116" s="107"/>
      <c r="C116" s="195" t="s">
        <v>117</v>
      </c>
      <c r="D116" s="196"/>
      <c r="E116" s="196"/>
      <c r="F116" s="197"/>
    </row>
    <row r="117" spans="1:10" ht="15.75" thickBot="1">
      <c r="A117" s="155"/>
      <c r="B117" s="156"/>
      <c r="C117" s="198">
        <v>1</v>
      </c>
      <c r="D117" s="126"/>
      <c r="E117" s="126" t="str">
        <f>TEXT('1. Informações Básicas'!$D$6,"0%")</f>
        <v>50%</v>
      </c>
      <c r="F117" s="126"/>
    </row>
    <row r="118" spans="1:10" ht="16.5" thickTop="1" thickBot="1">
      <c r="A118" s="199" t="s">
        <v>100</v>
      </c>
      <c r="B118" s="171"/>
      <c r="C118" s="181"/>
      <c r="D118" s="181"/>
      <c r="E118" s="181"/>
      <c r="F118" s="181"/>
      <c r="G118" s="37"/>
      <c r="H118" s="37"/>
      <c r="I118" s="37"/>
      <c r="J118" s="37"/>
    </row>
    <row r="119" spans="1:10" ht="16.5" thickTop="1" thickBot="1">
      <c r="A119" s="179" t="s">
        <v>101</v>
      </c>
      <c r="B119" s="180"/>
      <c r="C119" s="181"/>
      <c r="D119" s="181"/>
      <c r="E119" s="181"/>
      <c r="F119" s="181"/>
      <c r="G119" s="37"/>
      <c r="H119" s="37"/>
      <c r="I119" s="37"/>
      <c r="J119" s="37"/>
    </row>
    <row r="120" spans="1:10" ht="15.75" thickTop="1">
      <c r="A120" s="175" t="s">
        <v>59</v>
      </c>
      <c r="B120" s="176"/>
      <c r="C120" s="185">
        <f>C118+C119</f>
        <v>0</v>
      </c>
      <c r="D120" s="186"/>
      <c r="E120" s="185">
        <f>E118+E119</f>
        <v>0</v>
      </c>
      <c r="F120" s="187"/>
      <c r="G120" s="37"/>
      <c r="H120" s="37"/>
      <c r="I120" s="37"/>
      <c r="J120" s="37"/>
    </row>
    <row r="121" spans="1:10" ht="6.95" customHeight="1"/>
    <row r="122" spans="1:10" ht="15.75" thickBot="1">
      <c r="A122" s="182" t="s">
        <v>118</v>
      </c>
      <c r="B122" s="183"/>
      <c r="C122" s="183"/>
      <c r="D122" s="183"/>
      <c r="E122" s="183"/>
      <c r="F122" s="183"/>
      <c r="G122" s="183"/>
      <c r="H122" s="183"/>
      <c r="I122" s="183"/>
      <c r="J122" s="184"/>
    </row>
    <row r="123" spans="1:10" ht="15.75" thickTop="1">
      <c r="A123" s="174"/>
      <c r="B123" s="145"/>
      <c r="C123" s="145"/>
      <c r="D123" s="145"/>
      <c r="E123" s="145"/>
      <c r="F123" s="145"/>
      <c r="G123" s="145"/>
      <c r="H123" s="145"/>
      <c r="I123" s="145"/>
      <c r="J123" s="146"/>
    </row>
    <row r="124" spans="1:10" ht="15.75" thickBot="1">
      <c r="A124" s="150"/>
      <c r="B124" s="151"/>
      <c r="C124" s="151"/>
      <c r="D124" s="151"/>
      <c r="E124" s="151"/>
      <c r="F124" s="151"/>
      <c r="G124" s="151"/>
      <c r="H124" s="151"/>
      <c r="I124" s="151"/>
      <c r="J124" s="152"/>
    </row>
    <row r="125" spans="1:10" ht="6.95" customHeight="1" thickTop="1">
      <c r="A125" s="53"/>
      <c r="B125" s="53"/>
      <c r="C125" s="53"/>
      <c r="D125" s="54"/>
      <c r="E125" s="54"/>
      <c r="F125" s="54"/>
      <c r="G125" s="54"/>
      <c r="H125" s="54"/>
      <c r="I125" s="54"/>
      <c r="J125" s="54"/>
    </row>
    <row r="126" spans="1:10" ht="6.95" customHeight="1" thickBot="1"/>
    <row r="127" spans="1:10" ht="16.5" thickTop="1" thickBot="1">
      <c r="A127" s="188" t="s">
        <v>110</v>
      </c>
      <c r="B127" s="188"/>
      <c r="C127" s="200"/>
      <c r="D127" s="201"/>
      <c r="E127" s="201"/>
      <c r="F127" s="201"/>
      <c r="G127" s="201"/>
      <c r="H127" s="201"/>
      <c r="I127" s="201"/>
      <c r="J127" s="202"/>
    </row>
    <row r="128" spans="1:10" ht="15.75" thickTop="1">
      <c r="A128" s="188" t="s">
        <v>112</v>
      </c>
      <c r="B128" s="188"/>
      <c r="C128" s="189"/>
      <c r="D128" s="190"/>
      <c r="E128" s="190"/>
      <c r="F128" s="190"/>
      <c r="G128" s="190"/>
      <c r="H128" s="190"/>
      <c r="I128" s="190"/>
      <c r="J128" s="191"/>
    </row>
    <row r="129" spans="1:10" ht="15.75" thickBot="1">
      <c r="C129" s="192"/>
      <c r="D129" s="193"/>
      <c r="E129" s="193"/>
      <c r="F129" s="193"/>
      <c r="G129" s="193"/>
      <c r="H129" s="193"/>
      <c r="I129" s="193"/>
      <c r="J129" s="194"/>
    </row>
    <row r="130" spans="1:10" ht="6.95" customHeight="1" thickTop="1" thickBot="1"/>
    <row r="131" spans="1:10" ht="16.5" thickTop="1" thickBot="1">
      <c r="A131" s="36" t="s">
        <v>114</v>
      </c>
      <c r="E131" s="44"/>
    </row>
    <row r="132" spans="1:10" ht="6.95" customHeight="1" thickTop="1"/>
    <row r="133" spans="1:10">
      <c r="A133" s="106" t="s">
        <v>116</v>
      </c>
      <c r="B133" s="107"/>
      <c r="C133" s="195" t="s">
        <v>117</v>
      </c>
      <c r="D133" s="196"/>
      <c r="E133" s="196"/>
      <c r="F133" s="197"/>
    </row>
    <row r="134" spans="1:10" ht="15.75" thickBot="1">
      <c r="A134" s="155"/>
      <c r="B134" s="156"/>
      <c r="C134" s="198">
        <v>1</v>
      </c>
      <c r="D134" s="126"/>
      <c r="E134" s="126" t="str">
        <f>TEXT('1. Informações Básicas'!$D$6,"0%")</f>
        <v>50%</v>
      </c>
      <c r="F134" s="126"/>
    </row>
    <row r="135" spans="1:10" ht="16.5" thickTop="1" thickBot="1">
      <c r="A135" s="199" t="s">
        <v>100</v>
      </c>
      <c r="B135" s="171"/>
      <c r="C135" s="181"/>
      <c r="D135" s="181"/>
      <c r="E135" s="181"/>
      <c r="F135" s="181"/>
      <c r="G135" s="37"/>
      <c r="H135" s="37"/>
      <c r="I135" s="37"/>
      <c r="J135" s="37"/>
    </row>
    <row r="136" spans="1:10" ht="16.5" thickTop="1" thickBot="1">
      <c r="A136" s="179" t="s">
        <v>101</v>
      </c>
      <c r="B136" s="180"/>
      <c r="C136" s="181"/>
      <c r="D136" s="181"/>
      <c r="E136" s="181"/>
      <c r="F136" s="181"/>
      <c r="G136" s="37"/>
      <c r="H136" s="37"/>
      <c r="I136" s="37"/>
      <c r="J136" s="37"/>
    </row>
    <row r="137" spans="1:10" ht="15.75" thickTop="1">
      <c r="A137" s="175" t="s">
        <v>59</v>
      </c>
      <c r="B137" s="176"/>
      <c r="C137" s="185">
        <f>C135+C136</f>
        <v>0</v>
      </c>
      <c r="D137" s="186"/>
      <c r="E137" s="185">
        <f>E135+E136</f>
        <v>0</v>
      </c>
      <c r="F137" s="187"/>
      <c r="G137" s="37"/>
      <c r="H137" s="37"/>
      <c r="I137" s="37"/>
      <c r="J137" s="37"/>
    </row>
    <row r="138" spans="1:10" ht="6.95" customHeight="1"/>
    <row r="139" spans="1:10" ht="15.75" thickBot="1">
      <c r="A139" s="182" t="s">
        <v>118</v>
      </c>
      <c r="B139" s="183"/>
      <c r="C139" s="183"/>
      <c r="D139" s="183"/>
      <c r="E139" s="183"/>
      <c r="F139" s="183"/>
      <c r="G139" s="183"/>
      <c r="H139" s="183"/>
      <c r="I139" s="183"/>
      <c r="J139" s="184"/>
    </row>
    <row r="140" spans="1:10" ht="15.75" thickTop="1">
      <c r="A140" s="174"/>
      <c r="B140" s="145"/>
      <c r="C140" s="145"/>
      <c r="D140" s="145"/>
      <c r="E140" s="145"/>
      <c r="F140" s="145"/>
      <c r="G140" s="145"/>
      <c r="H140" s="145"/>
      <c r="I140" s="145"/>
      <c r="J140" s="146"/>
    </row>
    <row r="141" spans="1:10" ht="15.75" thickBot="1">
      <c r="A141" s="150"/>
      <c r="B141" s="151"/>
      <c r="C141" s="151"/>
      <c r="D141" s="151"/>
      <c r="E141" s="151"/>
      <c r="F141" s="151"/>
      <c r="G141" s="151"/>
      <c r="H141" s="151"/>
      <c r="I141" s="151"/>
      <c r="J141" s="152"/>
    </row>
    <row r="142" spans="1:10" ht="6.95" customHeight="1" thickTop="1"/>
    <row r="143" spans="1:10">
      <c r="A143" s="214" t="s">
        <v>124</v>
      </c>
      <c r="B143" s="214"/>
      <c r="C143" s="214"/>
      <c r="D143" s="214"/>
      <c r="E143" s="214"/>
      <c r="F143" s="214"/>
      <c r="G143" s="214"/>
      <c r="H143" s="214"/>
      <c r="I143" s="214"/>
      <c r="J143" s="214"/>
    </row>
    <row r="144" spans="1:10" ht="6.95" customHeight="1"/>
    <row r="145" spans="1:10" ht="15.75" thickBot="1">
      <c r="A145" s="126" t="s">
        <v>117</v>
      </c>
      <c r="B145" s="126"/>
      <c r="C145" s="126" t="s">
        <v>125</v>
      </c>
      <c r="D145" s="126"/>
      <c r="E145" s="182" t="s">
        <v>118</v>
      </c>
      <c r="F145" s="183"/>
      <c r="G145" s="183"/>
      <c r="H145" s="183"/>
      <c r="I145" s="183"/>
      <c r="J145" s="184"/>
    </row>
    <row r="146" spans="1:10" ht="16.5" thickTop="1" thickBot="1">
      <c r="A146" s="241">
        <v>1</v>
      </c>
      <c r="B146" s="242"/>
      <c r="C146" s="181">
        <v>179469405.74000001</v>
      </c>
      <c r="D146" s="181"/>
      <c r="E146" s="243" t="s">
        <v>126</v>
      </c>
      <c r="F146" s="244"/>
      <c r="G146" s="244"/>
      <c r="H146" s="244"/>
      <c r="I146" s="244"/>
      <c r="J146" s="245"/>
    </row>
    <row r="147" spans="1:10" ht="16.5" thickTop="1" thickBot="1">
      <c r="A147" s="249" t="str">
        <f>TEXT('1. Informações Básicas'!$D$6,"0%")</f>
        <v>50%</v>
      </c>
      <c r="B147" s="242"/>
      <c r="C147" s="181">
        <v>89734702.870000005</v>
      </c>
      <c r="D147" s="181"/>
      <c r="E147" s="246"/>
      <c r="F147" s="247"/>
      <c r="G147" s="247"/>
      <c r="H147" s="247"/>
      <c r="I147" s="247"/>
      <c r="J147" s="248"/>
    </row>
    <row r="148" spans="1:10" ht="6.95" customHeight="1" thickTop="1"/>
    <row r="149" spans="1:10">
      <c r="A149" s="214" t="s">
        <v>127</v>
      </c>
      <c r="B149" s="214"/>
      <c r="C149" s="214"/>
      <c r="D149" s="214"/>
      <c r="E149" s="214"/>
      <c r="F149" s="214"/>
      <c r="G149" s="214"/>
      <c r="H149" s="214"/>
      <c r="I149" s="214"/>
      <c r="J149" s="214"/>
    </row>
    <row r="150" spans="1:10" ht="6.95" customHeight="1" thickBot="1"/>
    <row r="151" spans="1:10" ht="16.5" thickTop="1" thickBot="1">
      <c r="A151" s="36" t="s">
        <v>114</v>
      </c>
      <c r="E151" s="44" t="s">
        <v>122</v>
      </c>
    </row>
    <row r="152" spans="1:10" ht="6.95" customHeight="1" thickTop="1"/>
    <row r="153" spans="1:10" ht="15.75" thickBot="1">
      <c r="A153" s="126" t="s">
        <v>117</v>
      </c>
      <c r="B153" s="126"/>
      <c r="C153" s="126" t="s">
        <v>128</v>
      </c>
      <c r="D153" s="126"/>
      <c r="E153" s="182" t="s">
        <v>118</v>
      </c>
      <c r="F153" s="183"/>
      <c r="G153" s="183"/>
      <c r="H153" s="183"/>
      <c r="I153" s="183"/>
      <c r="J153" s="184"/>
    </row>
    <row r="154" spans="1:10" ht="16.5" thickTop="1" thickBot="1">
      <c r="A154" s="241">
        <v>1</v>
      </c>
      <c r="B154" s="242"/>
      <c r="C154" s="181">
        <v>43106517.5</v>
      </c>
      <c r="D154" s="181"/>
      <c r="E154" s="243" t="s">
        <v>129</v>
      </c>
      <c r="F154" s="244"/>
      <c r="G154" s="244"/>
      <c r="H154" s="244"/>
      <c r="I154" s="244"/>
      <c r="J154" s="245"/>
    </row>
    <row r="155" spans="1:10" ht="16.5" thickTop="1" thickBot="1">
      <c r="A155" s="249" t="str">
        <f>TEXT('1. Informações Básicas'!$D$6,"0%")</f>
        <v>50%</v>
      </c>
      <c r="B155" s="242"/>
      <c r="C155" s="181">
        <v>21553258.75</v>
      </c>
      <c r="D155" s="181"/>
      <c r="E155" s="246"/>
      <c r="F155" s="247"/>
      <c r="G155" s="247"/>
      <c r="H155" s="247"/>
      <c r="I155" s="247"/>
      <c r="J155" s="248"/>
    </row>
    <row r="156" spans="1:10" ht="6.95" customHeight="1" thickTop="1">
      <c r="A156" s="46"/>
    </row>
    <row r="157" spans="1:10" ht="15.75" thickBot="1">
      <c r="A157" s="35" t="s">
        <v>60</v>
      </c>
    </row>
    <row r="158" spans="1:10" ht="15.75" thickTop="1">
      <c r="A158" s="174"/>
      <c r="B158" s="145"/>
      <c r="C158" s="145"/>
      <c r="D158" s="145"/>
      <c r="E158" s="145"/>
      <c r="F158" s="145"/>
      <c r="G158" s="145"/>
      <c r="H158" s="145"/>
      <c r="I158" s="145"/>
      <c r="J158" s="146"/>
    </row>
    <row r="159" spans="1:10">
      <c r="A159" s="147"/>
      <c r="B159" s="148"/>
      <c r="C159" s="148"/>
      <c r="D159" s="148"/>
      <c r="E159" s="148"/>
      <c r="F159" s="148"/>
      <c r="G159" s="148"/>
      <c r="H159" s="148"/>
      <c r="I159" s="148"/>
      <c r="J159" s="149"/>
    </row>
    <row r="160" spans="1:10">
      <c r="A160" s="147"/>
      <c r="B160" s="148"/>
      <c r="C160" s="148"/>
      <c r="D160" s="148"/>
      <c r="E160" s="148"/>
      <c r="F160" s="148"/>
      <c r="G160" s="148"/>
      <c r="H160" s="148"/>
      <c r="I160" s="148"/>
      <c r="J160" s="149"/>
    </row>
    <row r="161" spans="1:10">
      <c r="A161" s="147"/>
      <c r="B161" s="148"/>
      <c r="C161" s="148"/>
      <c r="D161" s="148"/>
      <c r="E161" s="148"/>
      <c r="F161" s="148"/>
      <c r="G161" s="148"/>
      <c r="H161" s="148"/>
      <c r="I161" s="148"/>
      <c r="J161" s="149"/>
    </row>
    <row r="162" spans="1:10">
      <c r="A162" s="147"/>
      <c r="B162" s="148"/>
      <c r="C162" s="148"/>
      <c r="D162" s="148"/>
      <c r="E162" s="148"/>
      <c r="F162" s="148"/>
      <c r="G162" s="148"/>
      <c r="H162" s="148"/>
      <c r="I162" s="148"/>
      <c r="J162" s="149"/>
    </row>
    <row r="163" spans="1:10" ht="15.75" thickBot="1">
      <c r="A163" s="150"/>
      <c r="B163" s="151"/>
      <c r="C163" s="151"/>
      <c r="D163" s="151"/>
      <c r="E163" s="151"/>
      <c r="F163" s="151"/>
      <c r="G163" s="151"/>
      <c r="H163" s="151"/>
      <c r="I163" s="151"/>
      <c r="J163" s="152"/>
    </row>
    <row r="164" spans="1:10" ht="15.75" thickTop="1"/>
    <row r="165" spans="1:10">
      <c r="A165" s="154" t="s">
        <v>130</v>
      </c>
      <c r="B165" s="154"/>
      <c r="C165" s="154"/>
      <c r="D165" s="154"/>
      <c r="E165" s="154"/>
      <c r="F165" s="154"/>
      <c r="G165" s="154"/>
      <c r="H165" s="154"/>
      <c r="I165" s="154"/>
      <c r="J165" s="154"/>
    </row>
    <row r="166" spans="1:10" ht="6.95" customHeight="1">
      <c r="A166" s="46"/>
    </row>
    <row r="167" spans="1:10">
      <c r="A167" s="175" t="s">
        <v>65</v>
      </c>
      <c r="B167" s="208"/>
      <c r="C167" s="208"/>
      <c r="D167" s="176"/>
      <c r="E167" s="126" t="s">
        <v>99</v>
      </c>
      <c r="F167" s="126"/>
      <c r="G167" s="126" t="str">
        <f>"Cenário " &amp; TEXT('1. Informações Básicas'!$D$6,"0%")</f>
        <v>Cenário 50%</v>
      </c>
      <c r="H167" s="126"/>
    </row>
    <row r="168" spans="1:10" s="43" customFormat="1">
      <c r="A168" s="165" t="s">
        <v>91</v>
      </c>
      <c r="B168" s="166"/>
      <c r="C168" s="166"/>
      <c r="D168" s="167"/>
      <c r="E168" s="205">
        <f>D13</f>
        <v>0</v>
      </c>
      <c r="F168" s="205"/>
      <c r="G168" s="205">
        <f>F13</f>
        <v>0</v>
      </c>
      <c r="H168" s="205"/>
      <c r="I168"/>
      <c r="J168"/>
    </row>
    <row r="169" spans="1:10" s="43" customFormat="1">
      <c r="A169" s="165" t="s">
        <v>92</v>
      </c>
      <c r="B169" s="166"/>
      <c r="C169" s="166"/>
      <c r="D169" s="167"/>
      <c r="E169" s="205">
        <f>D14</f>
        <v>0</v>
      </c>
      <c r="F169" s="205"/>
      <c r="G169" s="205">
        <f>F14</f>
        <v>0</v>
      </c>
      <c r="H169" s="205"/>
      <c r="I169"/>
      <c r="J169"/>
    </row>
    <row r="170" spans="1:10" s="43" customFormat="1">
      <c r="A170" s="209" t="s">
        <v>131</v>
      </c>
      <c r="B170" s="210"/>
      <c r="C170" s="210"/>
      <c r="D170" s="211"/>
      <c r="E170" s="206">
        <f>F22</f>
        <v>0</v>
      </c>
      <c r="F170" s="206"/>
      <c r="G170" s="206">
        <f>H22</f>
        <v>0</v>
      </c>
      <c r="H170" s="206"/>
      <c r="I170"/>
      <c r="J170"/>
    </row>
    <row r="171" spans="1:10" s="43" customFormat="1">
      <c r="A171" s="209" t="s">
        <v>101</v>
      </c>
      <c r="B171" s="210"/>
      <c r="C171" s="210"/>
      <c r="D171" s="211"/>
      <c r="E171" s="206">
        <f>F23</f>
        <v>0</v>
      </c>
      <c r="F171" s="206"/>
      <c r="G171" s="206">
        <f>H23</f>
        <v>0</v>
      </c>
      <c r="H171" s="206"/>
      <c r="I171"/>
      <c r="J171"/>
    </row>
    <row r="172" spans="1:10" s="43" customFormat="1">
      <c r="A172" s="165" t="s">
        <v>132</v>
      </c>
      <c r="B172" s="166"/>
      <c r="C172" s="166"/>
      <c r="D172" s="167"/>
      <c r="E172" s="251">
        <f>C69+C86+C103+C120+C137</f>
        <v>12305432.52</v>
      </c>
      <c r="F172" s="251"/>
      <c r="G172" s="251">
        <f>E69+E86+E103+E120+E137</f>
        <v>6152716.2599999998</v>
      </c>
      <c r="H172" s="251"/>
      <c r="I172"/>
      <c r="J172"/>
    </row>
    <row r="173" spans="1:10" s="43" customFormat="1">
      <c r="A173" s="209" t="s">
        <v>133</v>
      </c>
      <c r="B173" s="210"/>
      <c r="C173" s="210"/>
      <c r="D173" s="211"/>
      <c r="E173" s="207">
        <f>IF(OR(E63="S",E63="s"),C67,0)+IF(OR(E80="S",E80="s"),C84,0)+IF(OR(E97="S",E97="s"),C101,0)+IF(OR(E114="S",E114="s"),C118,0)+IF(OR(E131="S",E131="s"),C135,0)</f>
        <v>12305432.52</v>
      </c>
      <c r="F173" s="207"/>
      <c r="G173" s="207">
        <f>IF(OR(E63="S",E63="s"),E67,0)+IF(OR(E80="S",E80="s"),E84,0)+IF(OR(E97="S",E97="s"),E101,0)+IF(OR(E114="S",E114="s"),E118,0)+IF(OR(E131="S",E131="s"),E135,0)</f>
        <v>6152716.2599999998</v>
      </c>
      <c r="H173" s="207"/>
      <c r="I173"/>
      <c r="J173"/>
    </row>
    <row r="174" spans="1:10" s="43" customFormat="1">
      <c r="A174" s="165" t="s">
        <v>134</v>
      </c>
      <c r="B174" s="166"/>
      <c r="C174" s="166"/>
      <c r="D174" s="167"/>
      <c r="E174" s="205">
        <f>C146</f>
        <v>179469405.74000001</v>
      </c>
      <c r="F174" s="205"/>
      <c r="G174" s="205">
        <f>C147</f>
        <v>89734702.870000005</v>
      </c>
      <c r="H174" s="205"/>
      <c r="I174"/>
      <c r="J174"/>
    </row>
    <row r="175" spans="1:10" s="43" customFormat="1">
      <c r="A175" s="252" t="s">
        <v>135</v>
      </c>
      <c r="B175" s="253"/>
      <c r="C175" s="253"/>
      <c r="D175" s="254"/>
      <c r="E175" s="250">
        <f>C154</f>
        <v>43106517.5</v>
      </c>
      <c r="F175" s="250"/>
      <c r="G175" s="250">
        <f>C155</f>
        <v>21553258.75</v>
      </c>
      <c r="H175" s="250"/>
      <c r="I175"/>
      <c r="J175"/>
    </row>
    <row r="176" spans="1:10" s="43" customFormat="1">
      <c r="A176" s="165" t="s">
        <v>136</v>
      </c>
      <c r="B176" s="166"/>
      <c r="C176" s="166"/>
      <c r="D176" s="167"/>
      <c r="E176" s="205">
        <f>-F43</f>
        <v>-2952765235</v>
      </c>
      <c r="F176" s="205"/>
      <c r="G176" s="205">
        <f>-H43</f>
        <v>-1476382617.5</v>
      </c>
      <c r="H176" s="205"/>
      <c r="I176"/>
      <c r="J176"/>
    </row>
    <row r="177" spans="1:10" s="43" customFormat="1">
      <c r="A177" s="209" t="s">
        <v>131</v>
      </c>
      <c r="B177" s="210"/>
      <c r="C177" s="210"/>
      <c r="D177" s="211"/>
      <c r="E177" s="206">
        <f>-F41</f>
        <v>-1476382617.5</v>
      </c>
      <c r="F177" s="206"/>
      <c r="G177" s="206">
        <f>-H41</f>
        <v>-738191308.75</v>
      </c>
      <c r="H177" s="206"/>
      <c r="I177"/>
      <c r="J177"/>
    </row>
    <row r="178" spans="1:10" s="43" customFormat="1">
      <c r="A178" s="209" t="s">
        <v>101</v>
      </c>
      <c r="B178" s="210"/>
      <c r="C178" s="210"/>
      <c r="D178" s="211"/>
      <c r="E178" s="206">
        <f>-F42</f>
        <v>-1476382617.5</v>
      </c>
      <c r="F178" s="206"/>
      <c r="G178" s="206">
        <f>-H42</f>
        <v>-738191308.75</v>
      </c>
      <c r="H178" s="206"/>
      <c r="I178"/>
      <c r="J178"/>
    </row>
    <row r="179" spans="1:10" ht="6.95" customHeight="1">
      <c r="A179" s="46"/>
    </row>
    <row r="180" spans="1:10" ht="15.75" thickBot="1">
      <c r="A180" s="35" t="s">
        <v>60</v>
      </c>
    </row>
    <row r="181" spans="1:10" ht="15.75" thickTop="1">
      <c r="A181" s="174"/>
      <c r="B181" s="145"/>
      <c r="C181" s="145"/>
      <c r="D181" s="145"/>
      <c r="E181" s="145"/>
      <c r="F181" s="145"/>
      <c r="G181" s="145"/>
      <c r="H181" s="145"/>
      <c r="I181" s="145"/>
      <c r="J181" s="146"/>
    </row>
    <row r="182" spans="1:10">
      <c r="A182" s="147"/>
      <c r="B182" s="148"/>
      <c r="C182" s="148"/>
      <c r="D182" s="148"/>
      <c r="E182" s="148"/>
      <c r="F182" s="148"/>
      <c r="G182" s="148"/>
      <c r="H182" s="148"/>
      <c r="I182" s="148"/>
      <c r="J182" s="149"/>
    </row>
    <row r="183" spans="1:10">
      <c r="A183" s="147"/>
      <c r="B183" s="148"/>
      <c r="C183" s="148"/>
      <c r="D183" s="148"/>
      <c r="E183" s="148"/>
      <c r="F183" s="148"/>
      <c r="G183" s="148"/>
      <c r="H183" s="148"/>
      <c r="I183" s="148"/>
      <c r="J183" s="149"/>
    </row>
    <row r="184" spans="1:10">
      <c r="A184" s="147"/>
      <c r="B184" s="148"/>
      <c r="C184" s="148"/>
      <c r="D184" s="148"/>
      <c r="E184" s="148"/>
      <c r="F184" s="148"/>
      <c r="G184" s="148"/>
      <c r="H184" s="148"/>
      <c r="I184" s="148"/>
      <c r="J184" s="149"/>
    </row>
    <row r="185" spans="1:10">
      <c r="A185" s="147"/>
      <c r="B185" s="148"/>
      <c r="C185" s="148"/>
      <c r="D185" s="148"/>
      <c r="E185" s="148"/>
      <c r="F185" s="148"/>
      <c r="G185" s="148"/>
      <c r="H185" s="148"/>
      <c r="I185" s="148"/>
      <c r="J185" s="149"/>
    </row>
    <row r="186" spans="1:10" ht="15.75" thickBot="1">
      <c r="A186" s="150"/>
      <c r="B186" s="151"/>
      <c r="C186" s="151"/>
      <c r="D186" s="151"/>
      <c r="E186" s="151"/>
      <c r="F186" s="151"/>
      <c r="G186" s="151"/>
      <c r="H186" s="151"/>
      <c r="I186" s="151"/>
      <c r="J186" s="152"/>
    </row>
    <row r="187" spans="1:10" ht="15.75" thickTop="1"/>
  </sheetData>
  <sheetProtection algorithmName="SHA-512" hashValue="W1MXqhEo5YsxAASvuzylhswIeW+X7bCq7IyeZlFtlzwFs804++IVB/gS5QyAH+rS0HGWof8HSwJn828AO/VEVQ==" saltValue="haqzEs4Ckk9l40ThkT8bXg==" spinCount="100000" sheet="1" objects="1" scenarios="1"/>
  <mergeCells count="213">
    <mergeCell ref="A181:J186"/>
    <mergeCell ref="E176:F176"/>
    <mergeCell ref="G176:H176"/>
    <mergeCell ref="E177:F177"/>
    <mergeCell ref="G177:H177"/>
    <mergeCell ref="E175:F175"/>
    <mergeCell ref="G175:H175"/>
    <mergeCell ref="E169:F169"/>
    <mergeCell ref="G169:H169"/>
    <mergeCell ref="E172:F172"/>
    <mergeCell ref="G172:H172"/>
    <mergeCell ref="A177:D177"/>
    <mergeCell ref="A178:D178"/>
    <mergeCell ref="E178:F178"/>
    <mergeCell ref="G178:H178"/>
    <mergeCell ref="A175:D175"/>
    <mergeCell ref="A176:D176"/>
    <mergeCell ref="A154:B154"/>
    <mergeCell ref="C154:D154"/>
    <mergeCell ref="E154:J155"/>
    <mergeCell ref="E167:F167"/>
    <mergeCell ref="G167:H167"/>
    <mergeCell ref="A42:B42"/>
    <mergeCell ref="C42:D42"/>
    <mergeCell ref="F42:G42"/>
    <mergeCell ref="A43:B43"/>
    <mergeCell ref="C43:D43"/>
    <mergeCell ref="F43:G43"/>
    <mergeCell ref="A165:J165"/>
    <mergeCell ref="A155:B155"/>
    <mergeCell ref="C155:D155"/>
    <mergeCell ref="A149:J149"/>
    <mergeCell ref="A146:B146"/>
    <mergeCell ref="C146:D146"/>
    <mergeCell ref="E146:J147"/>
    <mergeCell ref="A147:B147"/>
    <mergeCell ref="C147:D147"/>
    <mergeCell ref="A153:B153"/>
    <mergeCell ref="C153:D153"/>
    <mergeCell ref="E153:J153"/>
    <mergeCell ref="A105:J105"/>
    <mergeCell ref="F41:G41"/>
    <mergeCell ref="C41:D41"/>
    <mergeCell ref="A41:B41"/>
    <mergeCell ref="C39:D40"/>
    <mergeCell ref="E39:E40"/>
    <mergeCell ref="F39:I39"/>
    <mergeCell ref="F40:G40"/>
    <mergeCell ref="A39:B40"/>
    <mergeCell ref="H40:I40"/>
    <mergeCell ref="H41:I41"/>
    <mergeCell ref="A106:J107"/>
    <mergeCell ref="A111:B111"/>
    <mergeCell ref="C117:D117"/>
    <mergeCell ref="A110:B110"/>
    <mergeCell ref="C110:J110"/>
    <mergeCell ref="C111:J112"/>
    <mergeCell ref="A116:B117"/>
    <mergeCell ref="C116:F116"/>
    <mergeCell ref="E117:F117"/>
    <mergeCell ref="A103:B103"/>
    <mergeCell ref="C103:D103"/>
    <mergeCell ref="A99:B100"/>
    <mergeCell ref="C99:F99"/>
    <mergeCell ref="C100:D100"/>
    <mergeCell ref="E100:F100"/>
    <mergeCell ref="A101:B101"/>
    <mergeCell ref="C101:D101"/>
    <mergeCell ref="E101:F101"/>
    <mergeCell ref="A102:B102"/>
    <mergeCell ref="C102:D102"/>
    <mergeCell ref="E102:F102"/>
    <mergeCell ref="A72:J73"/>
    <mergeCell ref="A82:B83"/>
    <mergeCell ref="C82:F82"/>
    <mergeCell ref="E83:F83"/>
    <mergeCell ref="A86:B86"/>
    <mergeCell ref="A94:B94"/>
    <mergeCell ref="C83:D83"/>
    <mergeCell ref="A84:B84"/>
    <mergeCell ref="C84:D84"/>
    <mergeCell ref="E84:F84"/>
    <mergeCell ref="A85:B85"/>
    <mergeCell ref="C85:D85"/>
    <mergeCell ref="E85:F85"/>
    <mergeCell ref="A88:J88"/>
    <mergeCell ref="A89:J90"/>
    <mergeCell ref="A93:B93"/>
    <mergeCell ref="C93:J93"/>
    <mergeCell ref="C94:J95"/>
    <mergeCell ref="C66:D66"/>
    <mergeCell ref="A67:B67"/>
    <mergeCell ref="C67:D67"/>
    <mergeCell ref="A68:B68"/>
    <mergeCell ref="C68:D68"/>
    <mergeCell ref="E66:F66"/>
    <mergeCell ref="E67:F67"/>
    <mergeCell ref="E68:F68"/>
    <mergeCell ref="A65:B66"/>
    <mergeCell ref="C65:F65"/>
    <mergeCell ref="A14:C14"/>
    <mergeCell ref="D14:E14"/>
    <mergeCell ref="A22:B22"/>
    <mergeCell ref="C22:D22"/>
    <mergeCell ref="F22:G22"/>
    <mergeCell ref="A11:C11"/>
    <mergeCell ref="D11:E11"/>
    <mergeCell ref="A12:C12"/>
    <mergeCell ref="D12:E12"/>
    <mergeCell ref="A13:C13"/>
    <mergeCell ref="D13:E13"/>
    <mergeCell ref="F11:G11"/>
    <mergeCell ref="F12:G12"/>
    <mergeCell ref="F13:G13"/>
    <mergeCell ref="F14:G14"/>
    <mergeCell ref="C20:D21"/>
    <mergeCell ref="E20:E21"/>
    <mergeCell ref="F21:G21"/>
    <mergeCell ref="A20:B21"/>
    <mergeCell ref="A2:J2"/>
    <mergeCell ref="A4:J4"/>
    <mergeCell ref="A10:C10"/>
    <mergeCell ref="D10:E10"/>
    <mergeCell ref="A8:C9"/>
    <mergeCell ref="F10:G10"/>
    <mergeCell ref="D8:G8"/>
    <mergeCell ref="D9:E9"/>
    <mergeCell ref="F9:G9"/>
    <mergeCell ref="H23:I23"/>
    <mergeCell ref="H24:I24"/>
    <mergeCell ref="F20:I20"/>
    <mergeCell ref="A143:J143"/>
    <mergeCell ref="A145:B145"/>
    <mergeCell ref="C145:D145"/>
    <mergeCell ref="E145:J145"/>
    <mergeCell ref="A55:J55"/>
    <mergeCell ref="A57:J57"/>
    <mergeCell ref="A59:B59"/>
    <mergeCell ref="C59:J59"/>
    <mergeCell ref="A60:B60"/>
    <mergeCell ref="C60:J61"/>
    <mergeCell ref="C23:D23"/>
    <mergeCell ref="F23:G23"/>
    <mergeCell ref="A24:B24"/>
    <mergeCell ref="C24:D24"/>
    <mergeCell ref="F24:G24"/>
    <mergeCell ref="A46:J50"/>
    <mergeCell ref="A76:B76"/>
    <mergeCell ref="C76:J76"/>
    <mergeCell ref="A71:J71"/>
    <mergeCell ref="A77:B77"/>
    <mergeCell ref="C77:J78"/>
    <mergeCell ref="A158:J163"/>
    <mergeCell ref="A33:J33"/>
    <mergeCell ref="H42:I42"/>
    <mergeCell ref="H43:I43"/>
    <mergeCell ref="E174:F174"/>
    <mergeCell ref="G174:H174"/>
    <mergeCell ref="E170:F170"/>
    <mergeCell ref="E171:F171"/>
    <mergeCell ref="G170:H170"/>
    <mergeCell ref="G171:H171"/>
    <mergeCell ref="E173:F173"/>
    <mergeCell ref="G173:H173"/>
    <mergeCell ref="G168:H168"/>
    <mergeCell ref="E168:F168"/>
    <mergeCell ref="A167:D167"/>
    <mergeCell ref="A168:D168"/>
    <mergeCell ref="A169:D169"/>
    <mergeCell ref="A172:D172"/>
    <mergeCell ref="A174:D174"/>
    <mergeCell ref="A170:D170"/>
    <mergeCell ref="A171:D171"/>
    <mergeCell ref="A173:D173"/>
    <mergeCell ref="E134:F134"/>
    <mergeCell ref="A135:B135"/>
    <mergeCell ref="C134:D134"/>
    <mergeCell ref="C135:D135"/>
    <mergeCell ref="E135:F135"/>
    <mergeCell ref="A118:B118"/>
    <mergeCell ref="C118:D118"/>
    <mergeCell ref="E118:F118"/>
    <mergeCell ref="A119:B119"/>
    <mergeCell ref="C119:D119"/>
    <mergeCell ref="E119:F119"/>
    <mergeCell ref="A122:J122"/>
    <mergeCell ref="A123:J124"/>
    <mergeCell ref="A127:B127"/>
    <mergeCell ref="C127:J127"/>
    <mergeCell ref="A27:J31"/>
    <mergeCell ref="H21:I21"/>
    <mergeCell ref="H22:I22"/>
    <mergeCell ref="A136:B136"/>
    <mergeCell ref="C136:D136"/>
    <mergeCell ref="E136:F136"/>
    <mergeCell ref="A139:J139"/>
    <mergeCell ref="A140:J141"/>
    <mergeCell ref="A69:B69"/>
    <mergeCell ref="C69:D69"/>
    <mergeCell ref="E69:F69"/>
    <mergeCell ref="C86:D86"/>
    <mergeCell ref="E86:F86"/>
    <mergeCell ref="E103:F103"/>
    <mergeCell ref="A120:B120"/>
    <mergeCell ref="C120:D120"/>
    <mergeCell ref="E120:F120"/>
    <mergeCell ref="A137:B137"/>
    <mergeCell ref="C137:D137"/>
    <mergeCell ref="E137:F137"/>
    <mergeCell ref="A128:B128"/>
    <mergeCell ref="C128:J129"/>
    <mergeCell ref="A133:B134"/>
    <mergeCell ref="C133:F133"/>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F5AD6-AB3D-4CDB-B023-7DCC96C09A3B}">
  <sheetPr codeName="Folha7"/>
  <dimension ref="A1:J23"/>
  <sheetViews>
    <sheetView showGridLines="0" showRuler="0" view="pageBreakPreview" zoomScaleNormal="100" zoomScaleSheetLayoutView="100" zoomScalePageLayoutView="120" workbookViewId="0">
      <selection activeCell="E12" sqref="E12:F12"/>
    </sheetView>
  </sheetViews>
  <sheetFormatPr defaultColWidth="9.140625" defaultRowHeight="15"/>
  <cols>
    <col min="1" max="4" width="10.42578125" customWidth="1"/>
    <col min="5" max="5" width="9.85546875" customWidth="1"/>
    <col min="6" max="6" width="10" customWidth="1"/>
    <col min="7" max="8" width="10.42578125" customWidth="1"/>
    <col min="9" max="9" width="4.42578125" customWidth="1"/>
  </cols>
  <sheetData>
    <row r="1" spans="1:10" ht="6.95" customHeight="1">
      <c r="A1" s="35"/>
    </row>
    <row r="2" spans="1:10">
      <c r="A2" s="219" t="s">
        <v>137</v>
      </c>
      <c r="B2" s="219"/>
      <c r="C2" s="219"/>
      <c r="D2" s="219"/>
      <c r="E2" s="219"/>
      <c r="F2" s="219"/>
      <c r="G2" s="219"/>
      <c r="H2" s="219"/>
      <c r="I2" s="219"/>
      <c r="J2" s="219"/>
    </row>
    <row r="3" spans="1:10" ht="6.95" customHeight="1">
      <c r="A3" s="46"/>
    </row>
    <row r="4" spans="1:10">
      <c r="A4" s="175" t="s">
        <v>65</v>
      </c>
      <c r="B4" s="208"/>
      <c r="C4" s="208"/>
      <c r="D4" s="176"/>
      <c r="E4" s="126" t="s">
        <v>99</v>
      </c>
      <c r="F4" s="126"/>
      <c r="G4" s="126" t="str">
        <f>"Cenário " &amp; TEXT('1. Informações Básicas'!$D$6,"0%")</f>
        <v>Cenário 50%</v>
      </c>
      <c r="H4" s="126"/>
    </row>
    <row r="5" spans="1:10">
      <c r="A5" s="171" t="s">
        <v>138</v>
      </c>
      <c r="B5" s="172"/>
      <c r="C5" s="172"/>
      <c r="D5" s="173"/>
      <c r="E5" s="255">
        <f>'3. Avaliação Atuarial'!E8+'3. Avaliação Atuarial'!E13-'3. Avaliação Atuarial'!E18</f>
        <v>17887541436</v>
      </c>
      <c r="F5" s="255"/>
      <c r="G5" s="255">
        <f>'3. Avaliação Atuarial'!G8+'3. Avaliação Atuarial'!G13-'3. Avaliação Atuarial'!G18</f>
        <v>8943770718</v>
      </c>
      <c r="H5" s="255"/>
    </row>
    <row r="6" spans="1:10">
      <c r="A6" s="171" t="s">
        <v>91</v>
      </c>
      <c r="B6" s="172"/>
      <c r="C6" s="172"/>
      <c r="D6" s="173"/>
      <c r="E6" s="255">
        <f>'4. Tratam. Resultado + Fundos'!E168</f>
        <v>0</v>
      </c>
      <c r="F6" s="255"/>
      <c r="G6" s="255">
        <f>'4. Tratam. Resultado + Fundos'!G168</f>
        <v>0</v>
      </c>
      <c r="H6" s="255"/>
    </row>
    <row r="7" spans="1:10">
      <c r="A7" s="171" t="s">
        <v>92</v>
      </c>
      <c r="B7" s="172"/>
      <c r="C7" s="172"/>
      <c r="D7" s="173"/>
      <c r="E7" s="255">
        <f>'4. Tratam. Resultado + Fundos'!E170</f>
        <v>0</v>
      </c>
      <c r="F7" s="255"/>
      <c r="G7" s="255">
        <f>'4. Tratam. Resultado + Fundos'!G170</f>
        <v>0</v>
      </c>
      <c r="H7" s="255"/>
    </row>
    <row r="8" spans="1:10">
      <c r="A8" s="171" t="s">
        <v>132</v>
      </c>
      <c r="B8" s="172"/>
      <c r="C8" s="172"/>
      <c r="D8" s="173"/>
      <c r="E8" s="255">
        <f>'4. Tratam. Resultado + Fundos'!E173</f>
        <v>12305432.52</v>
      </c>
      <c r="F8" s="255"/>
      <c r="G8" s="255">
        <f>'4. Tratam. Resultado + Fundos'!G173</f>
        <v>6152716.2599999998</v>
      </c>
      <c r="H8" s="255"/>
    </row>
    <row r="9" spans="1:10">
      <c r="A9" s="171" t="s">
        <v>135</v>
      </c>
      <c r="B9" s="172"/>
      <c r="C9" s="172"/>
      <c r="D9" s="173"/>
      <c r="E9" s="255">
        <f>IF(OR('4. Tratam. Resultado + Fundos'!E151="S",'4. Tratam. Resultado + Fundos'!E151="s"),'4. Tratam. Resultado + Fundos'!C154,0)</f>
        <v>43106517.5</v>
      </c>
      <c r="F9" s="255"/>
      <c r="G9" s="255">
        <f>IF(OR('4. Tratam. Resultado + Fundos'!E151="S",'4. Tratam. Resultado + Fundos'!E151="s"),'4. Tratam. Resultado + Fundos'!C155,0)</f>
        <v>21553258.75</v>
      </c>
      <c r="H9" s="255"/>
    </row>
    <row r="10" spans="1:10">
      <c r="A10" s="171" t="s">
        <v>139</v>
      </c>
      <c r="B10" s="172"/>
      <c r="C10" s="172"/>
      <c r="D10" s="173"/>
      <c r="E10" s="255">
        <f>'4. Tratam. Resultado + Fundos'!E177</f>
        <v>-1476382617.5</v>
      </c>
      <c r="F10" s="255"/>
      <c r="G10" s="255">
        <f>'4. Tratam. Resultado + Fundos'!G177</f>
        <v>-738191308.75</v>
      </c>
      <c r="H10" s="255"/>
    </row>
    <row r="11" spans="1:10" ht="15.75" thickBot="1">
      <c r="A11" s="171" t="s">
        <v>140</v>
      </c>
      <c r="B11" s="172"/>
      <c r="C11" s="172"/>
      <c r="D11" s="173"/>
      <c r="E11" s="259">
        <f>'3. Avaliação Atuarial'!E19</f>
        <v>894229725</v>
      </c>
      <c r="F11" s="259"/>
      <c r="G11" s="259">
        <f>'3. Avaliação Atuarial'!G19</f>
        <v>447114862.5</v>
      </c>
      <c r="H11" s="259"/>
    </row>
    <row r="12" spans="1:10" ht="16.5" thickTop="1" thickBot="1">
      <c r="A12" s="171" t="s">
        <v>141</v>
      </c>
      <c r="B12" s="172"/>
      <c r="C12" s="172"/>
      <c r="D12" s="173"/>
      <c r="E12" s="256">
        <v>1783033226</v>
      </c>
      <c r="F12" s="257"/>
      <c r="G12" s="256">
        <v>891516613</v>
      </c>
      <c r="H12" s="257"/>
    </row>
    <row r="13" spans="1:10" ht="16.5" thickTop="1" thickBot="1">
      <c r="A13" s="171" t="s">
        <v>142</v>
      </c>
      <c r="B13" s="172"/>
      <c r="C13" s="172"/>
      <c r="D13" s="172"/>
      <c r="E13" s="256"/>
      <c r="F13" s="257"/>
      <c r="G13" s="256"/>
      <c r="H13" s="257"/>
    </row>
    <row r="14" spans="1:10" ht="15.75" thickTop="1">
      <c r="A14" s="175" t="s">
        <v>59</v>
      </c>
      <c r="B14" s="208"/>
      <c r="C14" s="208"/>
      <c r="D14" s="176"/>
      <c r="E14" s="258">
        <f>SUM(E5:F13)</f>
        <v>19143833719.52</v>
      </c>
      <c r="F14" s="258"/>
      <c r="G14" s="258">
        <f>SUM(G5:H13)</f>
        <v>9571916859.7600002</v>
      </c>
      <c r="H14" s="258"/>
    </row>
    <row r="15" spans="1:10" ht="6.95" customHeight="1">
      <c r="A15" s="46"/>
    </row>
    <row r="16" spans="1:10" ht="15.75" thickBot="1">
      <c r="A16" s="35" t="s">
        <v>60</v>
      </c>
    </row>
    <row r="17" spans="1:10" ht="15.75" thickTop="1">
      <c r="A17" s="144" t="s">
        <v>143</v>
      </c>
      <c r="B17" s="145"/>
      <c r="C17" s="145"/>
      <c r="D17" s="145"/>
      <c r="E17" s="145"/>
      <c r="F17" s="145"/>
      <c r="G17" s="145"/>
      <c r="H17" s="145"/>
      <c r="I17" s="145"/>
      <c r="J17" s="146"/>
    </row>
    <row r="18" spans="1:10">
      <c r="A18" s="147"/>
      <c r="B18" s="148"/>
      <c r="C18" s="148"/>
      <c r="D18" s="148"/>
      <c r="E18" s="148"/>
      <c r="F18" s="148"/>
      <c r="G18" s="148"/>
      <c r="H18" s="148"/>
      <c r="I18" s="148"/>
      <c r="J18" s="149"/>
    </row>
    <row r="19" spans="1:10">
      <c r="A19" s="147"/>
      <c r="B19" s="148"/>
      <c r="C19" s="148"/>
      <c r="D19" s="148"/>
      <c r="E19" s="148"/>
      <c r="F19" s="148"/>
      <c r="G19" s="148"/>
      <c r="H19" s="148"/>
      <c r="I19" s="148"/>
      <c r="J19" s="149"/>
    </row>
    <row r="20" spans="1:10">
      <c r="A20" s="147"/>
      <c r="B20" s="148"/>
      <c r="C20" s="148"/>
      <c r="D20" s="148"/>
      <c r="E20" s="148"/>
      <c r="F20" s="148"/>
      <c r="G20" s="148"/>
      <c r="H20" s="148"/>
      <c r="I20" s="148"/>
      <c r="J20" s="149"/>
    </row>
    <row r="21" spans="1:10">
      <c r="A21" s="147"/>
      <c r="B21" s="148"/>
      <c r="C21" s="148"/>
      <c r="D21" s="148"/>
      <c r="E21" s="148"/>
      <c r="F21" s="148"/>
      <c r="G21" s="148"/>
      <c r="H21" s="148"/>
      <c r="I21" s="148"/>
      <c r="J21" s="149"/>
    </row>
    <row r="22" spans="1:10" ht="15.75" thickBot="1">
      <c r="A22" s="150"/>
      <c r="B22" s="151"/>
      <c r="C22" s="151"/>
      <c r="D22" s="151"/>
      <c r="E22" s="151"/>
      <c r="F22" s="151"/>
      <c r="G22" s="151"/>
      <c r="H22" s="151"/>
      <c r="I22" s="151"/>
      <c r="J22" s="152"/>
    </row>
    <row r="23" spans="1:10" ht="6.95" customHeight="1" thickTop="1"/>
  </sheetData>
  <sheetProtection algorithmName="SHA-512" hashValue="En2wgPz/JGvFUGElS4TdbjbR1r0yJ8lNLWU/mYI7t0N8zT7jCSdK+0b3619gPsTzedUea4uu611bXlq3hzS2fQ==" saltValue="F2vAmhbnPRgUDhknbdUo9g==" spinCount="100000" sheet="1" objects="1" scenarios="1" insertColumns="0" insertRows="0" deleteColumns="0" deleteRows="0"/>
  <mergeCells count="35">
    <mergeCell ref="E13:F13"/>
    <mergeCell ref="A11:D11"/>
    <mergeCell ref="A17:J22"/>
    <mergeCell ref="E14:F14"/>
    <mergeCell ref="A12:D12"/>
    <mergeCell ref="E12:F12"/>
    <mergeCell ref="G12:H12"/>
    <mergeCell ref="A13:D13"/>
    <mergeCell ref="A14:D14"/>
    <mergeCell ref="G13:H13"/>
    <mergeCell ref="G14:H14"/>
    <mergeCell ref="G11:H11"/>
    <mergeCell ref="E11:F11"/>
    <mergeCell ref="E6:F6"/>
    <mergeCell ref="E7:F7"/>
    <mergeCell ref="A2:J2"/>
    <mergeCell ref="E4:F4"/>
    <mergeCell ref="E5:F5"/>
    <mergeCell ref="A4:D4"/>
    <mergeCell ref="A5:D5"/>
    <mergeCell ref="G4:H4"/>
    <mergeCell ref="G5:H5"/>
    <mergeCell ref="G6:H6"/>
    <mergeCell ref="G7:H7"/>
    <mergeCell ref="A6:D6"/>
    <mergeCell ref="A7:D7"/>
    <mergeCell ref="G8:H8"/>
    <mergeCell ref="A9:D9"/>
    <mergeCell ref="E9:F9"/>
    <mergeCell ref="G9:H9"/>
    <mergeCell ref="A10:D10"/>
    <mergeCell ref="G10:H10"/>
    <mergeCell ref="E10:F10"/>
    <mergeCell ref="A8:D8"/>
    <mergeCell ref="E8:F8"/>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lha10"/>
  <dimension ref="A1:L189"/>
  <sheetViews>
    <sheetView showGridLines="0" showRuler="0" view="pageBreakPreview" zoomScaleNormal="100" zoomScaleSheetLayoutView="100" zoomScalePageLayoutView="110" workbookViewId="0">
      <selection activeCell="F20" sqref="F20"/>
    </sheetView>
  </sheetViews>
  <sheetFormatPr defaultColWidth="9.140625" defaultRowHeight="15"/>
  <cols>
    <col min="1" max="2" width="8.140625" customWidth="1"/>
    <col min="3" max="10" width="9.42578125" customWidth="1"/>
  </cols>
  <sheetData>
    <row r="1" spans="1:12" ht="6.95" customHeight="1">
      <c r="A1" s="35"/>
    </row>
    <row r="2" spans="1:12">
      <c r="A2" s="219" t="s">
        <v>144</v>
      </c>
      <c r="B2" s="219"/>
      <c r="C2" s="219"/>
      <c r="D2" s="219"/>
      <c r="E2" s="219"/>
      <c r="F2" s="219"/>
      <c r="G2" s="219"/>
      <c r="H2" s="219"/>
      <c r="I2" s="219"/>
      <c r="J2" s="219"/>
    </row>
    <row r="3" spans="1:12" ht="6.95" customHeight="1">
      <c r="A3" s="46"/>
    </row>
    <row r="4" spans="1:12" s="55" customFormat="1" ht="12.75">
      <c r="A4" s="275" t="s">
        <v>117</v>
      </c>
      <c r="B4" s="275"/>
      <c r="C4" s="275" t="s">
        <v>145</v>
      </c>
      <c r="D4" s="275"/>
      <c r="E4" s="126" t="s">
        <v>146</v>
      </c>
      <c r="F4" s="126"/>
      <c r="G4" s="126"/>
      <c r="H4" s="126"/>
      <c r="I4" s="126"/>
      <c r="J4" s="126"/>
    </row>
    <row r="5" spans="1:12" s="55" customFormat="1" ht="13.5" thickBot="1">
      <c r="A5" s="235"/>
      <c r="B5" s="235"/>
      <c r="C5" s="276"/>
      <c r="D5" s="276"/>
      <c r="E5" s="277" t="s">
        <v>147</v>
      </c>
      <c r="F5" s="277"/>
      <c r="G5" s="277" t="s">
        <v>148</v>
      </c>
      <c r="H5" s="277"/>
      <c r="I5" s="277" t="s">
        <v>59</v>
      </c>
      <c r="J5" s="277"/>
    </row>
    <row r="6" spans="1:12" s="43" customFormat="1" ht="14.25" customHeight="1" thickTop="1" thickBot="1">
      <c r="A6" s="263">
        <v>1</v>
      </c>
      <c r="B6" s="264"/>
      <c r="C6" s="181">
        <v>0</v>
      </c>
      <c r="D6" s="181"/>
      <c r="E6" s="181">
        <v>0</v>
      </c>
      <c r="F6" s="181"/>
      <c r="G6" s="181"/>
      <c r="H6" s="181"/>
      <c r="I6" s="261">
        <f>E6+G6</f>
        <v>0</v>
      </c>
      <c r="J6" s="262"/>
    </row>
    <row r="7" spans="1:12" s="43" customFormat="1" ht="14.25" thickTop="1" thickBot="1">
      <c r="A7" s="263" t="str">
        <f>TEXT('1. Informações Básicas'!$D$6,"0%")</f>
        <v>50%</v>
      </c>
      <c r="B7" s="264"/>
      <c r="C7" s="181">
        <v>0</v>
      </c>
      <c r="D7" s="181"/>
      <c r="E7" s="181">
        <v>0</v>
      </c>
      <c r="F7" s="181"/>
      <c r="G7" s="181"/>
      <c r="H7" s="181"/>
      <c r="I7" s="261">
        <f t="shared" ref="I7" si="0">E7+G7</f>
        <v>0</v>
      </c>
      <c r="J7" s="262"/>
    </row>
    <row r="8" spans="1:12" s="55" customFormat="1" ht="13.5" thickTop="1">
      <c r="A8" s="274" t="s">
        <v>59</v>
      </c>
      <c r="B8" s="274"/>
      <c r="C8" s="260">
        <f>SUM(C6:D7)</f>
        <v>0</v>
      </c>
      <c r="D8" s="260"/>
      <c r="E8" s="260">
        <f>SUM(E6:F7)</f>
        <v>0</v>
      </c>
      <c r="F8" s="260"/>
      <c r="G8" s="260">
        <f>SUM(G6:H7)</f>
        <v>0</v>
      </c>
      <c r="H8" s="260"/>
      <c r="I8" s="274">
        <f>SUM(I6:J7)</f>
        <v>0</v>
      </c>
      <c r="J8" s="274"/>
    </row>
    <row r="9" spans="1:12">
      <c r="A9" s="37" t="s">
        <v>149</v>
      </c>
    </row>
    <row r="10" spans="1:12" ht="6.95" customHeight="1">
      <c r="A10" s="46"/>
    </row>
    <row r="11" spans="1:12" ht="15.75" thickBot="1">
      <c r="A11" s="35" t="s">
        <v>60</v>
      </c>
    </row>
    <row r="12" spans="1:12" ht="15.75" thickTop="1">
      <c r="A12" s="265" t="s">
        <v>150</v>
      </c>
      <c r="B12" s="266"/>
      <c r="C12" s="266"/>
      <c r="D12" s="266"/>
      <c r="E12" s="266"/>
      <c r="F12" s="266"/>
      <c r="G12" s="266"/>
      <c r="H12" s="266"/>
      <c r="I12" s="266"/>
      <c r="J12" s="267"/>
      <c r="K12" s="56"/>
      <c r="L12" s="56"/>
    </row>
    <row r="13" spans="1:12">
      <c r="A13" s="268"/>
      <c r="B13" s="269"/>
      <c r="C13" s="269"/>
      <c r="D13" s="269"/>
      <c r="E13" s="269"/>
      <c r="F13" s="269"/>
      <c r="G13" s="269"/>
      <c r="H13" s="269"/>
      <c r="I13" s="269"/>
      <c r="J13" s="270"/>
      <c r="K13" s="56"/>
      <c r="L13" s="56"/>
    </row>
    <row r="14" spans="1:12">
      <c r="A14" s="268"/>
      <c r="B14" s="269"/>
      <c r="C14" s="269"/>
      <c r="D14" s="269"/>
      <c r="E14" s="269"/>
      <c r="F14" s="269"/>
      <c r="G14" s="269"/>
      <c r="H14" s="269"/>
      <c r="I14" s="269"/>
      <c r="J14" s="270"/>
      <c r="K14" s="56"/>
      <c r="L14" s="56"/>
    </row>
    <row r="15" spans="1:12">
      <c r="A15" s="268"/>
      <c r="B15" s="269"/>
      <c r="C15" s="269"/>
      <c r="D15" s="269"/>
      <c r="E15" s="269"/>
      <c r="F15" s="269"/>
      <c r="G15" s="269"/>
      <c r="H15" s="269"/>
      <c r="I15" s="269"/>
      <c r="J15" s="270"/>
      <c r="K15" s="56"/>
      <c r="L15" s="56"/>
    </row>
    <row r="16" spans="1:12">
      <c r="A16" s="268"/>
      <c r="B16" s="269"/>
      <c r="C16" s="269"/>
      <c r="D16" s="269"/>
      <c r="E16" s="269"/>
      <c r="F16" s="269"/>
      <c r="G16" s="269"/>
      <c r="H16" s="269"/>
      <c r="I16" s="269"/>
      <c r="J16" s="270"/>
      <c r="K16" s="56"/>
      <c r="L16" s="56"/>
    </row>
    <row r="17" spans="1:12" ht="15.75" thickBot="1">
      <c r="A17" s="271"/>
      <c r="B17" s="272"/>
      <c r="C17" s="272"/>
      <c r="D17" s="272"/>
      <c r="E17" s="272"/>
      <c r="F17" s="272"/>
      <c r="G17" s="272"/>
      <c r="H17" s="272"/>
      <c r="I17" s="272"/>
      <c r="J17" s="273"/>
      <c r="K17" s="56"/>
      <c r="L17" s="56"/>
    </row>
    <row r="18" spans="1:12" ht="15.75" thickTop="1"/>
    <row r="41" spans="1:7" s="43" customFormat="1">
      <c r="A41" s="57"/>
      <c r="B41" s="57"/>
      <c r="C41" s="57"/>
      <c r="D41" s="57"/>
      <c r="E41" s="57"/>
      <c r="F41" s="57"/>
      <c r="G41" s="57"/>
    </row>
    <row r="42" spans="1:7" s="43" customFormat="1" ht="12.75"/>
    <row r="43" spans="1:7" s="43" customFormat="1" ht="12.75"/>
    <row r="44" spans="1:7" s="43" customFormat="1" ht="12.75"/>
    <row r="45" spans="1:7" s="43" customFormat="1" ht="12.75"/>
    <row r="46" spans="1:7" s="43" customFormat="1" ht="12.75"/>
    <row r="47" spans="1:7" s="43" customFormat="1" ht="12.75"/>
    <row r="48" spans="1:7" s="43" customFormat="1" ht="12.75"/>
    <row r="49" spans="1:5" s="43" customFormat="1" ht="12.75"/>
    <row r="50" spans="1:5" s="43" customFormat="1" ht="12.75"/>
    <row r="51" spans="1:5" s="43" customFormat="1">
      <c r="A51"/>
      <c r="B51"/>
      <c r="C51"/>
      <c r="D51"/>
      <c r="E51"/>
    </row>
    <row r="52" spans="1:5" s="43" customFormat="1">
      <c r="A52"/>
      <c r="B52"/>
      <c r="C52"/>
      <c r="D52"/>
      <c r="E52"/>
    </row>
    <row r="53" spans="1:5" s="43" customFormat="1">
      <c r="A53"/>
      <c r="B53"/>
      <c r="C53"/>
      <c r="D53"/>
      <c r="E53"/>
    </row>
    <row r="54" spans="1:5" s="43" customFormat="1">
      <c r="A54"/>
      <c r="B54"/>
      <c r="C54"/>
      <c r="D54"/>
      <c r="E54"/>
    </row>
    <row r="55" spans="1:5" s="43" customFormat="1">
      <c r="A55"/>
      <c r="B55"/>
      <c r="C55"/>
      <c r="D55"/>
      <c r="E55"/>
    </row>
    <row r="56" spans="1:5" s="43" customFormat="1">
      <c r="A56"/>
      <c r="B56"/>
      <c r="C56"/>
      <c r="D56"/>
      <c r="E56"/>
    </row>
    <row r="57" spans="1:5" s="43" customFormat="1">
      <c r="A57"/>
      <c r="B57"/>
      <c r="C57"/>
      <c r="D57"/>
      <c r="E57"/>
    </row>
    <row r="58" spans="1:5" s="43" customFormat="1" ht="12.75"/>
    <row r="59" spans="1:5" s="43" customFormat="1" ht="12.75"/>
    <row r="60" spans="1:5" s="43" customFormat="1" ht="12.75"/>
    <row r="61" spans="1:5" s="43" customFormat="1" ht="12.75"/>
    <row r="62" spans="1:5" s="43" customFormat="1" ht="12.75"/>
    <row r="63" spans="1:5" s="43" customFormat="1" ht="12.75"/>
    <row r="64" spans="1:5" s="43" customFormat="1" ht="12.75"/>
    <row r="65" s="43" customFormat="1" ht="12.75"/>
    <row r="66" s="43" customFormat="1" ht="12.75"/>
    <row r="67" s="43" customFormat="1" ht="12.75"/>
    <row r="68" s="43" customFormat="1" ht="12.75"/>
    <row r="69" s="43" customFormat="1" ht="12.75"/>
    <row r="70" s="43" customFormat="1" ht="12.75"/>
    <row r="71" s="43" customFormat="1" ht="12.75"/>
    <row r="72" s="43" customFormat="1" ht="12.75"/>
    <row r="73" s="43" customFormat="1" ht="12.75"/>
    <row r="74" s="43" customFormat="1" ht="12.75"/>
    <row r="75" s="43" customFormat="1" ht="12.75"/>
    <row r="76" s="43" customFormat="1" ht="12.75"/>
    <row r="77" s="43" customFormat="1" ht="12.75"/>
    <row r="78" s="43" customFormat="1" ht="12.75"/>
    <row r="79" s="43" customFormat="1" ht="12.75"/>
    <row r="80" s="43" customFormat="1" ht="12.75"/>
    <row r="81" s="43" customFormat="1" ht="12.75"/>
    <row r="82" s="43" customFormat="1" ht="12.75"/>
    <row r="83" s="43" customFormat="1" ht="12.75"/>
    <row r="84" s="43" customFormat="1" ht="12.75"/>
    <row r="85" s="43" customFormat="1" ht="12.75"/>
    <row r="86" s="43" customFormat="1" ht="12.75"/>
    <row r="87" s="43" customFormat="1" ht="12.75"/>
    <row r="88" s="43" customFormat="1" ht="12.75"/>
    <row r="89" s="43" customFormat="1" ht="12.75"/>
    <row r="90" s="43" customFormat="1" ht="12.75"/>
    <row r="91" s="43" customFormat="1" ht="12.75"/>
    <row r="92" s="43" customFormat="1" ht="12.75"/>
    <row r="93" s="43" customFormat="1" ht="12.75"/>
    <row r="94" s="43" customFormat="1" ht="12.75"/>
    <row r="95" s="43" customFormat="1" ht="12.75"/>
    <row r="96" s="43" customFormat="1" ht="12.75"/>
    <row r="97" s="43" customFormat="1" ht="12.75"/>
    <row r="98" s="43" customFormat="1" ht="12.75"/>
    <row r="99" s="43" customFormat="1" ht="12.75"/>
    <row r="100" s="43" customFormat="1" ht="12.75"/>
    <row r="101" s="43" customFormat="1" ht="12.75"/>
    <row r="102" s="43" customFormat="1" ht="12.75"/>
    <row r="103" s="43" customFormat="1" ht="12.75"/>
    <row r="104" s="43" customFormat="1" ht="12.75"/>
    <row r="105" s="43" customFormat="1" ht="12.75"/>
    <row r="106" s="43" customFormat="1" ht="12.75"/>
    <row r="107" s="43" customFormat="1" ht="12.75"/>
    <row r="108" s="43" customFormat="1" ht="12.75"/>
    <row r="109" s="43" customFormat="1" ht="12.75"/>
    <row r="110" s="43" customFormat="1" ht="12.75"/>
    <row r="111" s="43" customFormat="1" ht="12.75"/>
    <row r="112" s="43" customFormat="1" ht="12.75"/>
    <row r="113" s="43" customFormat="1" ht="12.75"/>
    <row r="114" s="43" customFormat="1" ht="12.75"/>
    <row r="115" s="43" customFormat="1" ht="12.75"/>
    <row r="116" s="43" customFormat="1" ht="12.75"/>
    <row r="117" s="43" customFormat="1" ht="12.75"/>
    <row r="118" s="43" customFormat="1" ht="12.75"/>
    <row r="119" s="43" customFormat="1" ht="12.75"/>
    <row r="120" s="43" customFormat="1" ht="12.75"/>
    <row r="121" s="43" customFormat="1" ht="12.75"/>
    <row r="122" s="43" customFormat="1" ht="12.75"/>
    <row r="123" s="43" customFormat="1" ht="12.75"/>
    <row r="124" s="43" customFormat="1" ht="12.75"/>
    <row r="125" s="43" customFormat="1" ht="12.75"/>
    <row r="126" s="43" customFormat="1" ht="12.75"/>
    <row r="127" s="43" customFormat="1" ht="12.75"/>
    <row r="128" s="43" customFormat="1" ht="12.75"/>
    <row r="129" s="43" customFormat="1" ht="12.75"/>
    <row r="130" s="43" customFormat="1" ht="12.75"/>
    <row r="131" s="43" customFormat="1" ht="12.75"/>
    <row r="132" s="43" customFormat="1" ht="12.75"/>
    <row r="133" s="43" customFormat="1" ht="12.75"/>
    <row r="134" s="43" customFormat="1" ht="12.75"/>
    <row r="135" s="43" customFormat="1" ht="12.75"/>
    <row r="136" s="43" customFormat="1" ht="12.75"/>
    <row r="137" s="43" customFormat="1" ht="12.75"/>
    <row r="138" s="43" customFormat="1" ht="12.75"/>
    <row r="139" s="43" customFormat="1" ht="12.75"/>
    <row r="140" s="43" customFormat="1" ht="12.75"/>
    <row r="141" s="43" customFormat="1" ht="12.75"/>
    <row r="142" s="43" customFormat="1" ht="12.75"/>
    <row r="143" s="43" customFormat="1" ht="12.75"/>
    <row r="144" s="43" customFormat="1" ht="12.75"/>
    <row r="145" s="43" customFormat="1" ht="12.75"/>
    <row r="146" s="43" customFormat="1" ht="12.75"/>
    <row r="147" s="43" customFormat="1" ht="12.75"/>
    <row r="148" s="43" customFormat="1" ht="12.75"/>
    <row r="149" s="43" customFormat="1" ht="12.75"/>
    <row r="150" s="43" customFormat="1" ht="12.75"/>
    <row r="151" s="43" customFormat="1" ht="12.75"/>
    <row r="152" s="43" customFormat="1" ht="12.75"/>
    <row r="153" s="43" customFormat="1" ht="12.75"/>
    <row r="154" s="43" customFormat="1" ht="12.75"/>
    <row r="155" s="43" customFormat="1" ht="12.75"/>
    <row r="156" s="43" customFormat="1" ht="12.75"/>
    <row r="157" s="43" customFormat="1" ht="12.75"/>
    <row r="158" s="43" customFormat="1" ht="12.75"/>
    <row r="159" s="43" customFormat="1" ht="12.75"/>
    <row r="160" s="43" customFormat="1" ht="12.75"/>
    <row r="161" s="43" customFormat="1" ht="12.75"/>
    <row r="162" s="43" customFormat="1" ht="12.75"/>
    <row r="163" s="43" customFormat="1" ht="12.75"/>
    <row r="164" s="43" customFormat="1" ht="12.75"/>
    <row r="165" s="43" customFormat="1" ht="12.75"/>
    <row r="166" s="43" customFormat="1" ht="12.75"/>
    <row r="167" s="43" customFormat="1" ht="12.75"/>
    <row r="168" s="43" customFormat="1" ht="12.75"/>
    <row r="169" s="43" customFormat="1" ht="12.75"/>
    <row r="170" s="43" customFormat="1" ht="12.75"/>
    <row r="171" s="43" customFormat="1" ht="12.75"/>
    <row r="172" s="43" customFormat="1" ht="12.75"/>
    <row r="173" s="43" customFormat="1" ht="12.75"/>
    <row r="174" s="43" customFormat="1" ht="12.75"/>
    <row r="175" s="43" customFormat="1" ht="12.75"/>
    <row r="176" s="43" customFormat="1" ht="12.75"/>
    <row r="177" s="43" customFormat="1" ht="12.75"/>
    <row r="178" s="43" customFormat="1" ht="12.75"/>
    <row r="179" s="43" customFormat="1" ht="12.75"/>
    <row r="180" s="43" customFormat="1" ht="12.75"/>
    <row r="181" s="43" customFormat="1" ht="12.75"/>
    <row r="182" s="43" customFormat="1" ht="12.75"/>
    <row r="183" s="43" customFormat="1" ht="12.75"/>
    <row r="184" s="43" customFormat="1" ht="12.75"/>
    <row r="185" s="43" customFormat="1" ht="12.75"/>
    <row r="186" s="43" customFormat="1" ht="12.75"/>
    <row r="187" s="43" customFormat="1" ht="12.75"/>
    <row r="188" s="43" customFormat="1" ht="12.75"/>
    <row r="189" s="43" customFormat="1" ht="12.75"/>
  </sheetData>
  <sheetProtection algorithmName="SHA-512" hashValue="PzjF3HPGv4lTlGEK9GJCwakt4sy6xyey8V97kjEcBhBZS5WvBoSTgMJQV4lohQT2ABiSxLGfF3ZJPSfRqE9Cvg==" saltValue="yU2cHnKMXcK7XTcfXbQYBA==" spinCount="100000" sheet="1" objects="1" scenarios="1"/>
  <mergeCells count="23">
    <mergeCell ref="A6:B6"/>
    <mergeCell ref="A7:B7"/>
    <mergeCell ref="A12:J17"/>
    <mergeCell ref="A2:J2"/>
    <mergeCell ref="I8:J8"/>
    <mergeCell ref="C8:D8"/>
    <mergeCell ref="C4:D5"/>
    <mergeCell ref="C6:D6"/>
    <mergeCell ref="C7:D7"/>
    <mergeCell ref="A8:B8"/>
    <mergeCell ref="E8:F8"/>
    <mergeCell ref="E5:F5"/>
    <mergeCell ref="G5:H5"/>
    <mergeCell ref="E4:J4"/>
    <mergeCell ref="I5:J5"/>
    <mergeCell ref="A4:B5"/>
    <mergeCell ref="G8:H8"/>
    <mergeCell ref="G6:H6"/>
    <mergeCell ref="G7:H7"/>
    <mergeCell ref="I6:J6"/>
    <mergeCell ref="E6:F6"/>
    <mergeCell ref="E7:F7"/>
    <mergeCell ref="I7:J7"/>
  </mergeCells>
  <pageMargins left="0.31496062992125984" right="0.31496062992125984" top="1.0416666666666667" bottom="0.74803149606299213" header="0.31496062992125984" footer="0.31496062992125984"/>
  <pageSetup paperSize="9" orientation="portrait" verticalDpi="300" r:id="rId1"/>
  <headerFooter>
    <oddHeader>&amp;L&amp;G&amp;C&amp;"-,Negrito"&amp;14RELATÓRIO DA OPERAÇÃO
- Migração -</oddHeader>
  </headerFooter>
  <ignoredErrors>
    <ignoredError sqref="A7" unlockedFormula="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
  <dimension ref="A1:D24"/>
  <sheetViews>
    <sheetView workbookViewId="0">
      <selection activeCell="A5" sqref="A5"/>
    </sheetView>
  </sheetViews>
  <sheetFormatPr defaultRowHeight="15"/>
  <cols>
    <col min="2" max="2" width="12.5703125" customWidth="1"/>
    <col min="3" max="3" width="19.85546875" customWidth="1"/>
    <col min="4" max="4" width="80.140625" customWidth="1"/>
  </cols>
  <sheetData>
    <row r="1" spans="1:4">
      <c r="A1" s="1" t="s">
        <v>151</v>
      </c>
    </row>
    <row r="3" spans="1:4" s="3" customFormat="1" ht="15.75" thickBot="1">
      <c r="A3" s="2" t="s">
        <v>152</v>
      </c>
      <c r="B3" s="2" t="s">
        <v>153</v>
      </c>
      <c r="C3" s="2" t="s">
        <v>154</v>
      </c>
      <c r="D3" s="2" t="s">
        <v>155</v>
      </c>
    </row>
    <row r="4" spans="1:4" s="15" customFormat="1" ht="12.75">
      <c r="A4" s="16" t="s">
        <v>156</v>
      </c>
      <c r="B4" s="18">
        <v>44637</v>
      </c>
      <c r="C4" s="16" t="s">
        <v>157</v>
      </c>
      <c r="D4" s="19" t="s">
        <v>158</v>
      </c>
    </row>
    <row r="5" spans="1:4" s="15" customFormat="1" ht="12.75">
      <c r="A5" s="16" t="s">
        <v>159</v>
      </c>
      <c r="B5" s="18">
        <v>44805</v>
      </c>
      <c r="C5" s="16" t="s">
        <v>157</v>
      </c>
      <c r="D5" s="15" t="s">
        <v>160</v>
      </c>
    </row>
    <row r="6" spans="1:4" s="15" customFormat="1" ht="12.75">
      <c r="A6" s="16"/>
      <c r="B6" s="16"/>
      <c r="C6" s="16"/>
    </row>
    <row r="7" spans="1:4" s="15" customFormat="1" ht="12.75">
      <c r="A7" s="16"/>
      <c r="B7" s="16"/>
      <c r="C7" s="16"/>
    </row>
    <row r="8" spans="1:4" s="15" customFormat="1" ht="12.75">
      <c r="A8" s="16"/>
      <c r="B8" s="16"/>
      <c r="C8" s="16"/>
    </row>
    <row r="9" spans="1:4" s="15" customFormat="1" ht="12.75">
      <c r="A9" s="16"/>
      <c r="B9" s="16"/>
      <c r="C9" s="16"/>
    </row>
    <row r="10" spans="1:4" s="15" customFormat="1" ht="12.75">
      <c r="A10" s="16"/>
      <c r="B10" s="16"/>
      <c r="C10" s="16"/>
    </row>
    <row r="11" spans="1:4" s="15" customFormat="1" ht="12.75">
      <c r="A11" s="16"/>
      <c r="B11" s="16"/>
      <c r="C11" s="16"/>
    </row>
    <row r="12" spans="1:4" s="15" customFormat="1" ht="12.75">
      <c r="A12" s="16"/>
      <c r="B12" s="16"/>
      <c r="C12" s="16"/>
    </row>
    <row r="13" spans="1:4">
      <c r="A13" s="17"/>
      <c r="B13" s="17"/>
      <c r="C13" s="17"/>
    </row>
    <row r="14" spans="1:4">
      <c r="A14" s="17"/>
      <c r="B14" s="17"/>
      <c r="C14" s="17"/>
    </row>
    <row r="15" spans="1:4">
      <c r="A15" s="17"/>
      <c r="B15" s="17"/>
      <c r="C15" s="17"/>
    </row>
    <row r="16" spans="1:4">
      <c r="A16" s="17"/>
      <c r="B16" s="17"/>
      <c r="C16" s="17"/>
    </row>
    <row r="17" spans="1:3">
      <c r="A17" s="17"/>
      <c r="B17" s="17"/>
      <c r="C17" s="17"/>
    </row>
    <row r="18" spans="1:3">
      <c r="A18" s="17"/>
      <c r="B18" s="17"/>
      <c r="C18" s="17"/>
    </row>
    <row r="19" spans="1:3">
      <c r="A19" s="17"/>
      <c r="B19" s="17"/>
      <c r="C19" s="17"/>
    </row>
    <row r="20" spans="1:3">
      <c r="A20" s="17"/>
      <c r="B20" s="17"/>
      <c r="C20" s="17"/>
    </row>
    <row r="21" spans="1:3">
      <c r="A21" s="17"/>
      <c r="B21" s="17"/>
      <c r="C21" s="17"/>
    </row>
    <row r="22" spans="1:3">
      <c r="A22" s="17"/>
      <c r="B22" s="17"/>
      <c r="C22" s="17"/>
    </row>
    <row r="23" spans="1:3">
      <c r="A23" s="17"/>
      <c r="B23" s="17"/>
      <c r="C23" s="17"/>
    </row>
    <row r="24" spans="1:3">
      <c r="A24" s="17"/>
      <c r="B24" s="17"/>
      <c r="C24" s="17"/>
    </row>
  </sheetData>
  <sheetProtection algorithmName="SHA-512" hashValue="wmsz6UcV9caP0Nz+LLAjxp78SCtDzboLowz+mU7BknxPSlPPOpXSiJvnFt0+CxWUYLuX9UjR4+1g3aiwmHKsMA==" saltValue="90JRjN4/t2QdV2n1C+G7Iw==" spinCount="100000" sheet="1" objects="1" scenarios="1"/>
  <pageMargins left="0.511811024" right="0.511811024" top="0.78740157499999996" bottom="0.78740157499999996" header="0.31496062000000002" footer="0.3149606200000000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e6ec40f-4089-4870-a96f-e1e1b56e63ea" xsi:nil="true"/>
    <lcf76f155ced4ddcb4097134ff3c332f xmlns="71a6e535-08f7-4055-ae4b-33826c192e54">
      <Terms xmlns="http://schemas.microsoft.com/office/infopath/2007/PartnerControls"/>
    </lcf76f155ced4ddcb4097134ff3c332f>
    <_dlc_DocId xmlns="be6ec40f-4089-4870-a96f-e1e1b56e63ea">3M42Y7VMVESX-1214686623-676337</_dlc_DocId>
    <_dlc_DocIdUrl xmlns="be6ec40f-4089-4870-a96f-e1e1b56e63ea">
      <Url>https://fapesbndes.sharepoint.com/sites/DiretoriodeRede/_layouts/15/DocIdRedir.aspx?ID=3M42Y7VMVESX-1214686623-676337</Url>
      <Description>3M42Y7VMVESX-1214686623-676337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o" ma:contentTypeID="0x01010060A6DD7F2499414FA151DC872BCCC0CD" ma:contentTypeVersion="7679" ma:contentTypeDescription="Crie um novo documento." ma:contentTypeScope="" ma:versionID="553f62f8e06f43a277d77dc90ea7f4a6">
  <xsd:schema xmlns:xsd="http://www.w3.org/2001/XMLSchema" xmlns:xs="http://www.w3.org/2001/XMLSchema" xmlns:p="http://schemas.microsoft.com/office/2006/metadata/properties" xmlns:ns2="be6ec40f-4089-4870-a96f-e1e1b56e63ea" xmlns:ns3="71a6e535-08f7-4055-ae4b-33826c192e54" targetNamespace="http://schemas.microsoft.com/office/2006/metadata/properties" ma:root="true" ma:fieldsID="a9457bb137f7a58098a8b9431d23e34d" ns2:_="" ns3:_="">
    <xsd:import namespace="be6ec40f-4089-4870-a96f-e1e1b56e63ea"/>
    <xsd:import namespace="71a6e535-08f7-4055-ae4b-33826c192e5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6ec40f-4089-4870-a96f-e1e1b56e63ea" elementFormDefault="qualified">
    <xsd:import namespace="http://schemas.microsoft.com/office/2006/documentManagement/types"/>
    <xsd:import namespace="http://schemas.microsoft.com/office/infopath/2007/PartnerControls"/>
    <xsd:element name="_dlc_DocId" ma:index="8" nillable="true" ma:displayName="Valor da ID do Documento" ma:description="O valor da ID do documento atribuída a este item." ma:indexed="true" ma:internalName="_dlc_DocId" ma:readOnly="true">
      <xsd:simpleType>
        <xsd:restriction base="dms:Text"/>
      </xsd:simpleType>
    </xsd:element>
    <xsd:element name="_dlc_DocIdUrl" ma:index="9" nillable="true" ma:displayName="ID do Documento" ma:description="Link permanente par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5" nillable="true" ma:displayName="Taxonomy Catch All Column" ma:hidden="true" ma:list="{084f5546-c188-474e-9717-5bf2a9052eb4}" ma:internalName="TaxCatchAll" ma:showField="CatchAllData" ma:web="be6ec40f-4089-4870-a96f-e1e1b56e63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1a6e535-08f7-4055-ae4b-33826c192e5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Marcações de imagem" ma:readOnly="false" ma:fieldId="{5cf76f15-5ced-4ddc-b409-7134ff3c332f}" ma:taxonomyMulti="true" ma:sspId="aa2f7a1a-5ca0-432d-89b4-ec236da960b2"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61B997-D5EF-4016-9EA8-FED496E1A9C8}">
  <ds:schemaRefs>
    <ds:schemaRef ds:uri="http://schemas.microsoft.com/office/2006/metadata/properties"/>
    <ds:schemaRef ds:uri="http://schemas.microsoft.com/office/infopath/2007/PartnerControls"/>
    <ds:schemaRef ds:uri="be6ec40f-4089-4870-a96f-e1e1b56e63ea"/>
    <ds:schemaRef ds:uri="71a6e535-08f7-4055-ae4b-33826c192e54"/>
  </ds:schemaRefs>
</ds:datastoreItem>
</file>

<file path=customXml/itemProps2.xml><?xml version="1.0" encoding="utf-8"?>
<ds:datastoreItem xmlns:ds="http://schemas.openxmlformats.org/officeDocument/2006/customXml" ds:itemID="{615623FB-7979-4D71-B9A1-CEF2E592FC2E}">
  <ds:schemaRefs>
    <ds:schemaRef ds:uri="http://schemas.microsoft.com/sharepoint/events"/>
  </ds:schemaRefs>
</ds:datastoreItem>
</file>

<file path=customXml/itemProps3.xml><?xml version="1.0" encoding="utf-8"?>
<ds:datastoreItem xmlns:ds="http://schemas.openxmlformats.org/officeDocument/2006/customXml" ds:itemID="{D7E108E0-FC3D-40D0-8D35-24202EA81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6ec40f-4089-4870-a96f-e1e1b56e63ea"/>
    <ds:schemaRef ds:uri="71a6e535-08f7-4055-ae4b-33826c192e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973D48B-D27B-4CE8-B54F-6D88E27ECB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Orientações</vt:lpstr>
      <vt:lpstr>1. Informações Básicas</vt:lpstr>
      <vt:lpstr>2. População</vt:lpstr>
      <vt:lpstr>3. Avaliação Atuarial</vt:lpstr>
      <vt:lpstr>4. Tratam. Resultado + Fundos</vt:lpstr>
      <vt:lpstr>5. Reserva de Migração</vt:lpstr>
      <vt:lpstr>6. Demandas Judiciais Passivas</vt:lpstr>
      <vt:lpstr>Versões</vt:lpstr>
    </vt:vector>
  </TitlesOfParts>
  <Manager/>
  <Company>PREVIC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Manoel Robson Aguiar - PREVICDF</dc:creator>
  <cp:keywords/>
  <dc:description/>
  <cp:lastModifiedBy>KARLA KRISTIAN PEREIRA ALFRADIQUE</cp:lastModifiedBy>
  <cp:revision/>
  <dcterms:created xsi:type="dcterms:W3CDTF">2020-02-03T14:10:19Z</dcterms:created>
  <dcterms:modified xsi:type="dcterms:W3CDTF">2025-08-12T23:42:07Z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0x01010060A6DD7F2499414FA151DC872BCCC0CD</vt:lpwstr>
  </property>
  <property fmtid="{D5CDD505-2E9C-101B-9397-08002B2CF9AE}" pid="3" name="MediaServiceImageTags">
    <vt:lpwstr/>
  </property>
  <property fmtid="{D5CDD505-2E9C-101B-9397-08002B2CF9AE}" pid="4" name="_dlc_DocIdItemGuid">
    <vt:lpwstr>3682e30b-f02d-4163-a26f-96e285a2c302</vt:lpwstr>
  </property>
</Properties>
</file>